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70" windowWidth="15600" windowHeight="7575" tabRatio="792" firstSheet="9" activeTab="12"/>
  </bookViews>
  <sheets>
    <sheet name=" Anexo Recursos Materiales" sheetId="9" state="hidden" r:id="rId1"/>
    <sheet name="Anexo Recursos Materiales" sheetId="6" state="hidden" r:id="rId2"/>
    <sheet name="Concentrado" sheetId="49" state="hidden" r:id="rId3"/>
    <sheet name="Observaciones" sheetId="46" state="hidden" r:id="rId4"/>
    <sheet name="Desagrega x Mpios (JULIO)" sheetId="38" state="hidden" r:id="rId5"/>
    <sheet name="Desagrega x Mpios (JUNIO)" sheetId="37" state="hidden" r:id="rId6"/>
    <sheet name="Desagrega x Mpios (MAYO)" sheetId="30" state="hidden" r:id="rId7"/>
    <sheet name="Py 35 SILLAS R DPTIVA_100" sheetId="51" r:id="rId8"/>
    <sheet name="PY 35 AP FUNC SR 20&quot; R33-40" sheetId="59" r:id="rId9"/>
    <sheet name="PY 35 AP FUNC SR18&quot; R33_30" sheetId="60" r:id="rId10"/>
    <sheet name="PY 35 AP FUNC SR CONV 14 R33-30" sheetId="56" r:id="rId11"/>
    <sheet name="PY 35 AP FUNC SR PCI R33-30" sheetId="61" r:id="rId12"/>
    <sheet name="APOY FUNC B BCO R33 2014-89" sheetId="58" r:id="rId13"/>
  </sheets>
  <externalReferences>
    <externalReference r:id="rId14"/>
  </externalReferences>
  <definedNames>
    <definedName name="_xlnm.Print_Area" localSheetId="0">' Anexo Recursos Materiales'!$A$1:$H$44</definedName>
    <definedName name="_xlnm.Print_Area" localSheetId="2">Concentrado!$A$2:$A$13</definedName>
    <definedName name="_xlnm.Print_Area" localSheetId="4">'Desagrega x Mpios (JULIO)'!$A$1:$A$19</definedName>
    <definedName name="_xlnm.Print_Area" localSheetId="5">'Desagrega x Mpios (JUNIO)'!$A$1:$A$19</definedName>
    <definedName name="_xlnm.Print_Area" localSheetId="6">'Desagrega x Mpios (MAYO)'!$A$1:$A$19</definedName>
    <definedName name="_xlnm.Print_Titles" localSheetId="0">' Anexo Recursos Materiales'!$1:$13</definedName>
    <definedName name="_xlnm.Print_Titles" localSheetId="12">'APOY FUNC B BCO R33 2014-89'!$1:$18</definedName>
    <definedName name="_xlnm.Print_Titles" localSheetId="2">Concentrado!$3:$4</definedName>
    <definedName name="_xlnm.Print_Titles" localSheetId="4">'Desagrega x Mpios (JULIO)'!$8:$9</definedName>
    <definedName name="_xlnm.Print_Titles" localSheetId="5">'Desagrega x Mpios (JUNIO)'!$8:$9</definedName>
    <definedName name="_xlnm.Print_Titles" localSheetId="6">'Desagrega x Mpios (MAYO)'!$8:$9</definedName>
    <definedName name="_xlnm.Print_Titles" localSheetId="8">[1]Hoja2!$1:$13</definedName>
    <definedName name="_xlnm.Print_Titles" localSheetId="10">'PY 35 AP FUNC SR CONV 14 R33-30'!#REF!</definedName>
    <definedName name="_xlnm.Print_Titles" localSheetId="9">'PY 35 AP FUNC SR18" R33_30'!#REF!</definedName>
  </definedNames>
  <calcPr calcId="145621"/>
</workbook>
</file>

<file path=xl/calcChain.xml><?xml version="1.0" encoding="utf-8"?>
<calcChain xmlns="http://schemas.openxmlformats.org/spreadsheetml/2006/main">
  <c r="C48" i="61" l="1"/>
  <c r="B48" i="61"/>
  <c r="G48" i="60"/>
  <c r="C48" i="60"/>
  <c r="B48" i="60"/>
  <c r="H54" i="59"/>
  <c r="C54" i="59"/>
  <c r="B54" i="59"/>
  <c r="C98" i="51"/>
  <c r="F98" i="51"/>
  <c r="B98" i="51"/>
  <c r="G49" i="56" l="1"/>
  <c r="G150" i="58"/>
  <c r="C49" i="56" l="1"/>
  <c r="B49" i="56"/>
  <c r="R6" i="49" l="1"/>
  <c r="R7" i="49"/>
  <c r="R8" i="49"/>
  <c r="R9" i="49"/>
  <c r="R10" i="49"/>
  <c r="R5" i="49"/>
  <c r="N6" i="49"/>
  <c r="N7" i="49"/>
  <c r="N8" i="49"/>
  <c r="N9" i="49"/>
  <c r="N10" i="49"/>
  <c r="N5" i="49"/>
  <c r="J6" i="49"/>
  <c r="J7" i="49"/>
  <c r="J8" i="49"/>
  <c r="J9" i="49"/>
  <c r="J10" i="49"/>
  <c r="J5" i="49"/>
  <c r="F6" i="49"/>
  <c r="F7" i="49"/>
  <c r="F8" i="49"/>
  <c r="F9" i="49"/>
  <c r="F10" i="49"/>
  <c r="F5" i="49"/>
  <c r="B6" i="49"/>
  <c r="B7" i="49"/>
  <c r="B8" i="49"/>
  <c r="B9" i="49"/>
  <c r="B10" i="49"/>
  <c r="B5" i="49"/>
  <c r="U10" i="49"/>
  <c r="T10" i="49"/>
  <c r="S10" i="49"/>
  <c r="U9" i="49"/>
  <c r="T9" i="49"/>
  <c r="S9" i="49"/>
  <c r="U8" i="49"/>
  <c r="T8" i="49"/>
  <c r="S8" i="49"/>
  <c r="U7" i="49"/>
  <c r="T7" i="49"/>
  <c r="S7" i="49"/>
  <c r="U6" i="49"/>
  <c r="T6" i="49"/>
  <c r="S6" i="49"/>
  <c r="Q10" i="49"/>
  <c r="P10" i="49"/>
  <c r="O10" i="49"/>
  <c r="Q9" i="49"/>
  <c r="P9" i="49"/>
  <c r="O9" i="49"/>
  <c r="Q8" i="49"/>
  <c r="P8" i="49"/>
  <c r="O8" i="49"/>
  <c r="Q7" i="49"/>
  <c r="P7" i="49"/>
  <c r="O7" i="49"/>
  <c r="Q6" i="49"/>
  <c r="P6" i="49"/>
  <c r="O6" i="49"/>
  <c r="O5" i="49"/>
  <c r="M10" i="49"/>
  <c r="L10" i="49"/>
  <c r="K10" i="49"/>
  <c r="M9" i="49"/>
  <c r="L9" i="49"/>
  <c r="K9" i="49"/>
  <c r="M8" i="49"/>
  <c r="L8" i="49"/>
  <c r="K8" i="49"/>
  <c r="M7" i="49"/>
  <c r="L7" i="49"/>
  <c r="K7" i="49"/>
  <c r="M6" i="49"/>
  <c r="L6" i="49"/>
  <c r="K6" i="49"/>
  <c r="K5" i="49"/>
  <c r="I10" i="49"/>
  <c r="H10" i="49"/>
  <c r="G10" i="49"/>
  <c r="I9" i="49"/>
  <c r="H9" i="49"/>
  <c r="G9" i="49"/>
  <c r="I8" i="49"/>
  <c r="H8" i="49"/>
  <c r="G8" i="49"/>
  <c r="I7" i="49"/>
  <c r="H7" i="49"/>
  <c r="G7" i="49"/>
  <c r="I6" i="49"/>
  <c r="H6" i="49"/>
  <c r="G6" i="49"/>
  <c r="I5" i="49"/>
  <c r="H5" i="49"/>
  <c r="G5" i="49"/>
  <c r="E6" i="49"/>
  <c r="E7" i="49"/>
  <c r="E8" i="49"/>
  <c r="E9" i="49"/>
  <c r="E10" i="49"/>
  <c r="D6" i="49"/>
  <c r="D7" i="49"/>
  <c r="D8" i="49"/>
  <c r="D9" i="49"/>
  <c r="D10" i="49"/>
  <c r="E5" i="49"/>
  <c r="V9" i="49" l="1"/>
  <c r="V8" i="49"/>
  <c r="J12" i="49"/>
  <c r="V5" i="49"/>
  <c r="K12" i="49"/>
  <c r="O12" i="49"/>
  <c r="L5" i="49"/>
  <c r="L12" i="49" s="1"/>
  <c r="P5" i="49"/>
  <c r="P12" i="49" s="1"/>
  <c r="T5" i="49"/>
  <c r="T12" i="49" s="1"/>
  <c r="M5" i="49"/>
  <c r="M12" i="49" s="1"/>
  <c r="Q5" i="49"/>
  <c r="Q12" i="49" s="1"/>
  <c r="S5" i="49"/>
  <c r="S12" i="49" s="1"/>
  <c r="U5" i="49"/>
  <c r="U12" i="49" s="1"/>
  <c r="N12" i="49"/>
  <c r="V10" i="49"/>
  <c r="V7" i="49"/>
  <c r="V6" i="49"/>
  <c r="G12" i="49"/>
  <c r="X10" i="49"/>
  <c r="X8" i="49"/>
  <c r="X6" i="49"/>
  <c r="Y9" i="49"/>
  <c r="X9" i="49"/>
  <c r="X7" i="49"/>
  <c r="Y10" i="49"/>
  <c r="Y8" i="49"/>
  <c r="Y6" i="49"/>
  <c r="Y7" i="49"/>
  <c r="D5" i="49"/>
  <c r="R12" i="49"/>
  <c r="F12" i="49"/>
  <c r="I12" i="49"/>
  <c r="H12" i="49"/>
  <c r="B12" i="49"/>
  <c r="E12" i="49"/>
  <c r="G12" i="46"/>
  <c r="H12" i="46" s="1"/>
  <c r="H11" i="46"/>
  <c r="H13" i="46"/>
  <c r="H15" i="46"/>
  <c r="H17" i="46"/>
  <c r="H19" i="46"/>
  <c r="G20" i="46"/>
  <c r="H20" i="46" s="1"/>
  <c r="G18" i="46"/>
  <c r="H18" i="46" s="1"/>
  <c r="G16" i="46"/>
  <c r="H16" i="46" s="1"/>
  <c r="G14" i="46"/>
  <c r="H14" i="46" s="1"/>
  <c r="G10" i="46"/>
  <c r="H10" i="46" s="1"/>
  <c r="F22" i="46"/>
  <c r="F21" i="46"/>
  <c r="Y5" i="49" l="1"/>
  <c r="Y12" i="49" s="1"/>
  <c r="V12" i="49"/>
  <c r="D12" i="49"/>
  <c r="X5" i="49"/>
  <c r="X12" i="49" s="1"/>
  <c r="H22" i="46"/>
  <c r="C10" i="49" l="1"/>
  <c r="W10" i="49" s="1"/>
  <c r="C9" i="49"/>
  <c r="W9" i="49" s="1"/>
  <c r="C8" i="49"/>
  <c r="W8" i="49" s="1"/>
  <c r="C7" i="49"/>
  <c r="W7" i="49" s="1"/>
  <c r="C6" i="49"/>
  <c r="W6" i="49" s="1"/>
  <c r="C5" i="49"/>
  <c r="C12" i="49" l="1"/>
  <c r="W5" i="49"/>
  <c r="W12" i="49" s="1"/>
  <c r="E17" i="38" l="1"/>
  <c r="D17" i="38"/>
  <c r="B17" i="38"/>
  <c r="G15" i="38"/>
  <c r="C15" i="38"/>
  <c r="G14" i="38"/>
  <c r="C14" i="38"/>
  <c r="G13" i="38"/>
  <c r="C13" i="38"/>
  <c r="G12" i="38"/>
  <c r="C12" i="38"/>
  <c r="G11" i="38"/>
  <c r="C11" i="38"/>
  <c r="G10" i="38"/>
  <c r="C10" i="38"/>
  <c r="E17" i="37"/>
  <c r="D17" i="37"/>
  <c r="B17" i="37"/>
  <c r="G15" i="37"/>
  <c r="C15" i="37"/>
  <c r="G14" i="37"/>
  <c r="C14" i="37"/>
  <c r="G13" i="37"/>
  <c r="C13" i="37"/>
  <c r="G12" i="37"/>
  <c r="C12" i="37"/>
  <c r="G11" i="37"/>
  <c r="C11" i="37"/>
  <c r="G10" i="37"/>
  <c r="C10" i="37"/>
  <c r="C15" i="30"/>
  <c r="C14" i="30"/>
  <c r="C13" i="30"/>
  <c r="C12" i="30"/>
  <c r="C11" i="30"/>
  <c r="C10" i="30"/>
  <c r="G17" i="38" l="1"/>
  <c r="C17" i="38"/>
  <c r="C17" i="37"/>
  <c r="G17" i="37"/>
  <c r="E17" i="30"/>
  <c r="D17" i="30"/>
  <c r="C17" i="30"/>
  <c r="B17" i="30"/>
  <c r="G15" i="30"/>
  <c r="G14" i="30"/>
  <c r="G13" i="30"/>
  <c r="G12" i="30"/>
  <c r="G11" i="30"/>
  <c r="G10" i="30"/>
  <c r="G17" i="30" l="1"/>
  <c r="G32" i="9" l="1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H33" i="9" l="1"/>
  <c r="F15" i="6" l="1"/>
  <c r="F14" i="6"/>
  <c r="F13" i="6"/>
  <c r="F12" i="6"/>
  <c r="F11" i="6"/>
  <c r="F10" i="6"/>
  <c r="F16" i="6" l="1"/>
  <c r="F17" i="6" l="1"/>
  <c r="F18" i="6" s="1"/>
  <c r="G48" i="61"/>
</calcChain>
</file>

<file path=xl/sharedStrings.xml><?xml version="1.0" encoding="utf-8"?>
<sst xmlns="http://schemas.openxmlformats.org/spreadsheetml/2006/main" count="1539" uniqueCount="492">
  <si>
    <t>TOTAL</t>
  </si>
  <si>
    <t>Silla de ruedas deportiva: con rines de aluminio, descansapies fijos, brazos tipo escritorio fijos, vestiduras en naylon, estructura de aluminio reforzada y con peso total máximo de 13 kgs. Soporte de peso 100 kgs.</t>
  </si>
  <si>
    <t>Silla de ruedas convencionales de 18": con rin de 24" en policarbonato y cañuela de alto impacto y delantera de 8", cromada, frenos laterales, plegadiza, asiento tapizado en vinyl,puños y manerales anatómicos. Descansa brazos tipo escritorio desmontable y acojinados, pieceras de aluminio desmontable y abatible, todo en material de alta resistencia soporta hasta 130kgs.</t>
  </si>
  <si>
    <t>Silla de ruedas convencionales de 14" (Junior): con asiento tapizado en loneta, estructura esmaltada, brazos tipo escritorio abaibles y acojinados, llanta con rin de policarbonato y cañuela de alto impacto, llanta delantera gruesa de 2" de alto impacto, descansapies desmontables soporta hasta 110kgs.</t>
  </si>
  <si>
    <t>Silla de reudas para personas con paralisis cerebral infantil, con cabezal ajustables, arnés, reclinables de 90° hasta 160°, descanzabrazos rectos, ajustables, desmontables y comodos, cojines laterales, cojin abductor, elevapiernas desmontables, ruedas traseras de policarbonato tipo neumática de 15" y ruedas delanteras duras de 6", con sistema antivuelvo, tapizado en vinyl</t>
  </si>
  <si>
    <t>Bastón blanco para ciego, en aluminio, plegable, puño con correa para asegurarse en la muñeca, con un deslizador para un mejor manejo</t>
  </si>
  <si>
    <t xml:space="preserve">  </t>
  </si>
  <si>
    <t>Silla de ruedas convencionales de 20": con rin de 24" en policarbonato y cañuela de alto impacto y delantera de 8", cromada, frenos laterales, plegadiza, asiento tapizado en vinyl, puños y manerales anatómicos. Descansa brazos tipo escritorio desmontable y acojinados, pieceras de aluminio desmontable y abatible, todo en material de alta resistencia soporta hasta 155kgs.</t>
  </si>
  <si>
    <t>Dra. Sandra Ermila Dau Iñiguez</t>
  </si>
  <si>
    <t>Dirección para la Inclusión de las Personas con Discapacidad</t>
  </si>
  <si>
    <t>PRODUCTO Y/O SERVICIO</t>
  </si>
  <si>
    <t>COSTO UNITARIO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</si>
  <si>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</si>
  <si>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</si>
  <si>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</si>
  <si>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</si>
  <si>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</si>
  <si>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</si>
  <si>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</si>
  <si>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</si>
  <si>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Silla de ruedas deportiva</t>
  </si>
  <si>
    <t>Silla de ruedas convencional 20"</t>
  </si>
  <si>
    <t>Silla de ruedas convencional 18"</t>
  </si>
  <si>
    <t>Silla de ruedas convencional 14"</t>
  </si>
  <si>
    <t>Silla de ruedas PCI</t>
  </si>
  <si>
    <t xml:space="preserve">Bastón blanco </t>
  </si>
  <si>
    <t>ANEXO PARA AUTORIZACIÓN DE RECURSOS MATERIALES</t>
  </si>
  <si>
    <t>CANTIDAD</t>
  </si>
  <si>
    <t>ESPECIFICACIONES A DETALLE DE LOS PRODUCTOS Y/O SERVICIOS</t>
  </si>
  <si>
    <t>IMPORTE</t>
  </si>
  <si>
    <t>SUBTOTAL</t>
  </si>
  <si>
    <t>I.V.A.</t>
  </si>
  <si>
    <t>Lic. Lilia Mercedes Palomino Cisneros</t>
  </si>
  <si>
    <t>Lic. Hector Manuel Montes Guerrero</t>
  </si>
  <si>
    <r>
      <rPr>
        <b/>
        <sz val="10"/>
        <rFont val="Arial"/>
        <family val="2"/>
      </rPr>
      <t>VO.BO. RESPONSABLE DEL PROYECTO:</t>
    </r>
    <r>
      <rPr>
        <sz val="10"/>
        <rFont val="Arial"/>
        <family val="2"/>
      </rPr>
      <t xml:space="preserve">
(Validación de Conceptos)</t>
    </r>
  </si>
  <si>
    <r>
      <rPr>
        <b/>
        <sz val="10"/>
        <rFont val="Arial"/>
        <family val="2"/>
      </rPr>
      <t>VO.BO. ASESOR DE DIRECCIÓN DE PLANEACIÓN:</t>
    </r>
    <r>
      <rPr>
        <sz val="10"/>
        <rFont val="Arial"/>
        <family val="2"/>
      </rPr>
      <t xml:space="preserve">
(Validación Apegado a Reglas de Operación)</t>
    </r>
  </si>
  <si>
    <r>
      <rPr>
        <b/>
        <sz val="10"/>
        <rFont val="Arial"/>
        <family val="2"/>
      </rPr>
      <t>VO.BO. DIRECTOR DE RECURSOS MATERIALES:</t>
    </r>
    <r>
      <rPr>
        <sz val="10"/>
        <rFont val="Arial"/>
        <family val="2"/>
      </rPr>
      <t xml:space="preserve">
(Validación de Costos)</t>
    </r>
  </si>
  <si>
    <t xml:space="preserve">                              ANEXO PARA VALIDACIÓN DE PROYECTO POR DIRECCIÓN DE RECURSOS MATERIALES</t>
  </si>
  <si>
    <t>UNIDAD DE MEDIDA</t>
  </si>
  <si>
    <t>TASA DE I.V.A.                            (0%  ó  16%)</t>
  </si>
  <si>
    <t>silla de ruedas</t>
  </si>
  <si>
    <t>Bastón</t>
  </si>
  <si>
    <r>
      <t xml:space="preserve"> RESPONSABLE DEL PROYECTO:__</t>
    </r>
    <r>
      <rPr>
        <u/>
        <sz val="12"/>
        <rFont val="Arial"/>
        <family val="2"/>
      </rPr>
      <t>Dra. Sandra  Ermila Dau Iñiguez</t>
    </r>
    <r>
      <rPr>
        <sz val="12"/>
        <rFont val="Arial"/>
        <family val="2"/>
      </rPr>
      <t>__                       VO.BO. DIRECTOR DE RECURSOS MATERIALES:    ___</t>
    </r>
    <r>
      <rPr>
        <u/>
        <sz val="12"/>
        <rFont val="Arial"/>
        <family val="2"/>
      </rPr>
      <t>Lic. Hector Manuel Montes Guerrero</t>
    </r>
    <r>
      <rPr>
        <sz val="12"/>
        <rFont val="Arial"/>
        <family val="2"/>
      </rPr>
      <t>_________
                                                                                                    NOMBRE Y FIRMA                                                                                                                                                                                              NOMBRE Y FIRMA</t>
    </r>
  </si>
  <si>
    <r>
      <t>VO.BO. ASESOR DE DIRECCIÓN DE PLANEACIÓN:____</t>
    </r>
    <r>
      <rPr>
        <u/>
        <sz val="12"/>
        <rFont val="Arial"/>
        <family val="2"/>
      </rPr>
      <t>Mtra. Melanea Leonor Orozco Llamas</t>
    </r>
    <r>
      <rPr>
        <sz val="12"/>
        <rFont val="Arial"/>
        <family val="2"/>
      </rPr>
      <t xml:space="preserve">____
                                                                                             NOMBRE Y FIRMA                                                                                                </t>
    </r>
  </si>
  <si>
    <t>Otorgar apoyos funcionales para las personas con discapacidad neuromotora y visual  de escasos recursos económicos del Estado de Jalisco.</t>
  </si>
  <si>
    <t>Programada</t>
  </si>
  <si>
    <t>Realizada</t>
  </si>
  <si>
    <t>Aportaciones para la Asistencia Social</t>
  </si>
  <si>
    <t>Sillas de Ruedas Deportivas</t>
  </si>
  <si>
    <t>Sillas de Ruedas Convencionales 20"</t>
  </si>
  <si>
    <t>Sillas de Ruedas Convencionales 18"</t>
  </si>
  <si>
    <t>Sillas de Ruedas Convencionales 14"</t>
  </si>
  <si>
    <t>Sillas de Ruedas para PCI</t>
  </si>
  <si>
    <t>Bastones Blanco</t>
  </si>
  <si>
    <t>RAMO 33</t>
  </si>
  <si>
    <t xml:space="preserve">MES QUE REPORTA: </t>
  </si>
  <si>
    <t>BENEFICIARIOS</t>
  </si>
  <si>
    <t>INVERSIÓN</t>
  </si>
  <si>
    <t>Total</t>
  </si>
  <si>
    <t>H</t>
  </si>
  <si>
    <t>M</t>
  </si>
  <si>
    <t>CRI DIF JALISCO</t>
  </si>
  <si>
    <t>OBSERVACIONES:</t>
  </si>
  <si>
    <t>Las cantidades expresadas en los meses mayo, junio y julio como desagregadas corresponden a las solicitudes programadas pero el costo real se conoce hasta el momento de la adjudicación de la  licitación el cual se reporta en el mes de agosto.</t>
  </si>
  <si>
    <r>
      <t xml:space="preserve">INVERSIÓN
</t>
    </r>
    <r>
      <rPr>
        <b/>
        <sz val="9"/>
        <color rgb="FFFF0000"/>
        <rFont val="Arial"/>
        <family val="2"/>
      </rPr>
      <t>(real)</t>
    </r>
  </si>
  <si>
    <r>
      <t xml:space="preserve">INVERSIÓN
</t>
    </r>
    <r>
      <rPr>
        <b/>
        <sz val="9"/>
        <color rgb="FFFF0000"/>
        <rFont val="Arial"/>
        <family val="2"/>
      </rPr>
      <t>(proyecto)</t>
    </r>
  </si>
  <si>
    <t>X</t>
  </si>
  <si>
    <t xml:space="preserve">Tonalá </t>
  </si>
  <si>
    <t>Discapacidad permanente neuromotora</t>
  </si>
  <si>
    <t>Costo obtenido del Acta de Adjudicación.
Silla de 16" para pacientes de cadera angosta que preferentemente hacen deporte.</t>
  </si>
  <si>
    <t xml:space="preserve">Autlán de Navarro </t>
  </si>
  <si>
    <t>Colotlán</t>
  </si>
  <si>
    <t xml:space="preserve">Espina Bífida con Mileomeningocele </t>
  </si>
  <si>
    <t>Ocotlan</t>
  </si>
  <si>
    <t>Secuela de polio, pie equino, postquirurgico de artroscopia izquierda</t>
  </si>
  <si>
    <t>Cihuatlan</t>
  </si>
  <si>
    <t>Post. Qx. Meningocele sin presentar movilidad adecuada para deambular</t>
  </si>
  <si>
    <t>San Juan de los Lagos</t>
  </si>
  <si>
    <t xml:space="preserve">Enfermedad Articular dejenerativa </t>
  </si>
  <si>
    <t>Guadalajara</t>
  </si>
  <si>
    <t xml:space="preserve">Discapacidad neuromusculo-esquelética   </t>
  </si>
  <si>
    <t>Zapopan</t>
  </si>
  <si>
    <t xml:space="preserve">Deficiencia neuromúsculoesquelética moderada sec. A paraparesia flácida por poliomielitis </t>
  </si>
  <si>
    <t xml:space="preserve">Tepatitlán de Morelos </t>
  </si>
  <si>
    <t>Mielomeningocele nivel L4</t>
  </si>
  <si>
    <t>Tonala</t>
  </si>
  <si>
    <t>Parapesia espastica sec. A malformacion de Arnold Chiary tipo I</t>
  </si>
  <si>
    <t>Mielomeningocele</t>
  </si>
  <si>
    <t xml:space="preserve">TCE Severo Grado II Sec a Herida por Arma de Fuego </t>
  </si>
  <si>
    <t xml:space="preserve">Tamazula de Gordiano </t>
  </si>
  <si>
    <t xml:space="preserve">Artrogriposis  </t>
  </si>
  <si>
    <t>Lagos de Moreno</t>
  </si>
  <si>
    <t xml:space="preserve">Secuelas de mielomeningocele toracolumbar </t>
  </si>
  <si>
    <t>Puerto Vallarta</t>
  </si>
  <si>
    <t>Lesion medular completa nivel L2, Paraplesia flacida</t>
  </si>
  <si>
    <t>Ixtlahuacan de los Membrillos</t>
  </si>
  <si>
    <t>Mielomeningocele congenito, hipotrofia de miembros pelvicos bilaterales</t>
  </si>
  <si>
    <t>Amatitan</t>
  </si>
  <si>
    <t>Discapacidad secundaria a secuelas de poliomelitis</t>
  </si>
  <si>
    <t xml:space="preserve">Tuxpan </t>
  </si>
  <si>
    <t>Coroartrosis Dejenerativa</t>
  </si>
  <si>
    <t>Villa Corona</t>
  </si>
  <si>
    <t xml:space="preserve">Secuelas de poliomelitis </t>
  </si>
  <si>
    <t>Hipoxia Neonatal Sec. De PCI</t>
  </si>
  <si>
    <t xml:space="preserve">Tlajomulco de Zúñiga </t>
  </si>
  <si>
    <t xml:space="preserve">Monoparesia extremidad inferior derecha 4/5 mayor distal </t>
  </si>
  <si>
    <t xml:space="preserve">Jesús María </t>
  </si>
  <si>
    <t>Mielodisolasia Médula Espinal (Congénita )</t>
  </si>
  <si>
    <t xml:space="preserve">Cuadriparesia espástica severa </t>
  </si>
  <si>
    <t xml:space="preserve">San Martín de Bolaños </t>
  </si>
  <si>
    <t>Amputación de pie Izquierdo .</t>
  </si>
  <si>
    <t xml:space="preserve">Artrogriposis múltiple </t>
  </si>
  <si>
    <t>Ixtlahiacán de los Membrillos</t>
  </si>
  <si>
    <t xml:space="preserve">Hidrocefalia Mielomeningocele </t>
  </si>
  <si>
    <t>Teocaltiche</t>
  </si>
  <si>
    <t xml:space="preserve">Lesión medular a nivel lumbar sec. A accidente </t>
  </si>
  <si>
    <t xml:space="preserve">Discapacidad permanente neuromúsculo-esquelética </t>
  </si>
  <si>
    <t>Zapotiltic</t>
  </si>
  <si>
    <t xml:space="preserve">Distrofia Muscular </t>
  </si>
  <si>
    <t xml:space="preserve">PCI  </t>
  </si>
  <si>
    <t>Secuelas de Mielomeningocele</t>
  </si>
  <si>
    <t>Tlaquepaque</t>
  </si>
  <si>
    <t>Amputación transfemoral bilateral</t>
  </si>
  <si>
    <t>Tequila</t>
  </si>
  <si>
    <t>Tumor cerebral</t>
  </si>
  <si>
    <t xml:space="preserve">Atotonilco </t>
  </si>
  <si>
    <t xml:space="preserve">Paraplejia secundario a trauma raquimedular torácido T7 completo </t>
  </si>
  <si>
    <t xml:space="preserve">Zapopan </t>
  </si>
  <si>
    <t>Neuromotora</t>
  </si>
  <si>
    <t>Coxartrosis severa + IRC</t>
  </si>
  <si>
    <t xml:space="preserve">Discapacidad Neuromotora </t>
  </si>
  <si>
    <t>Jamay</t>
  </si>
  <si>
    <t>Discapacidad motora en extremidades inferiores</t>
  </si>
  <si>
    <t>Lesion Medular</t>
  </si>
  <si>
    <t xml:space="preserve">Mielomeningocele nivel L.4 mas amputación transtibial miembro pélvico derecho </t>
  </si>
  <si>
    <t xml:space="preserve">Tonala </t>
  </si>
  <si>
    <t>Discapacidad lesion T-7</t>
  </si>
  <si>
    <t>Discapacidad Motora</t>
  </si>
  <si>
    <t>Hidrocefalia +Mielomeningocele Hemiparesia de miembros Inferiores</t>
  </si>
  <si>
    <t>Secuela de poliomelitis, lumbalgia MP</t>
  </si>
  <si>
    <t xml:space="preserve">Cihuatlán </t>
  </si>
  <si>
    <t xml:space="preserve">Mielomeningocele + Hidrocefalia </t>
  </si>
  <si>
    <t>La Barca</t>
  </si>
  <si>
    <t xml:space="preserve">Artrogriposis Tipo II Ambas Extremidades Distales </t>
  </si>
  <si>
    <t>Ixtlahuacán de los Membrillos</t>
  </si>
  <si>
    <t xml:space="preserve">Amputación transfemoral derecha por necrobiosis diabética y amputación de 3o. y 5o. Ortejos pie izquierdo </t>
  </si>
  <si>
    <t>PCI tipo cuadriparesia espástica moderada</t>
  </si>
  <si>
    <t xml:space="preserve">Normotrífico, con pérdida de la fuerza motora a nivel de T12 </t>
  </si>
  <si>
    <t xml:space="preserve">Guadalajara </t>
  </si>
  <si>
    <t>Lesión en cervicales</t>
  </si>
  <si>
    <t>Incapacidad Motora</t>
  </si>
  <si>
    <t xml:space="preserve">Amputacion miembro inferior derecho </t>
  </si>
  <si>
    <t>Fractura de Vértebra Torácica</t>
  </si>
  <si>
    <t>Espina Bifida</t>
  </si>
  <si>
    <t xml:space="preserve">Discapacidad neuromusculoesquelética sec. A Triparesia espástica por parálisis cerebral </t>
  </si>
  <si>
    <t xml:space="preserve">Discapacidad neuromusculoesquelética moderada sec. A herida por arma de fuego </t>
  </si>
  <si>
    <t xml:space="preserve">Mexticacán </t>
  </si>
  <si>
    <t xml:space="preserve">Trastorno Psicomotríz Con Disminución de la fuerza de extremidades Inferiores </t>
  </si>
  <si>
    <t>Supracondilea ambosMPS</t>
  </si>
  <si>
    <t xml:space="preserve">Tlaquepaque </t>
  </si>
  <si>
    <t xml:space="preserve">Unión de San Antonio </t>
  </si>
  <si>
    <t xml:space="preserve">Leucodistrofia Metracromatica </t>
  </si>
  <si>
    <t>Discapacidad de poliomelitis el cual dejo secuelas motrices</t>
  </si>
  <si>
    <t>Discapacidad Neuromusculoesquelética Moderada</t>
  </si>
  <si>
    <t>Trombosis Arterial</t>
  </si>
  <si>
    <t xml:space="preserve">Lesión medular completa L2 sec. A Mielitis Transversa </t>
  </si>
  <si>
    <t xml:space="preserve">Secuelas mielomeningocele, paraparesia flácida </t>
  </si>
  <si>
    <t xml:space="preserve">Cuquío </t>
  </si>
  <si>
    <t xml:space="preserve">San Ignacio Cerro Gordo </t>
  </si>
  <si>
    <t>Herniación de disco invertebral a nivel de L2 Y L3</t>
  </si>
  <si>
    <t xml:space="preserve">Talpa de Allende </t>
  </si>
  <si>
    <t>Secuelas de mielomeningocele</t>
  </si>
  <si>
    <t xml:space="preserve">Lumbalgia Neuralgia del Ciático </t>
  </si>
  <si>
    <t>Tepatitlan</t>
  </si>
  <si>
    <t>Lesion Medular T3</t>
  </si>
  <si>
    <t>Jocotepec</t>
  </si>
  <si>
    <t xml:space="preserve">Dificultad para deambular Sec. A Caida de Caballo </t>
  </si>
  <si>
    <t>Discapacidad Musculoesquelética</t>
  </si>
  <si>
    <t>Padrón de Beneficiarios</t>
  </si>
  <si>
    <t xml:space="preserve">Proyecto No.: </t>
  </si>
  <si>
    <t>Nombre del Proyecto:</t>
  </si>
  <si>
    <t>Fecha de Entrega:</t>
  </si>
  <si>
    <t xml:space="preserve">No. </t>
  </si>
  <si>
    <t>SEXO</t>
  </si>
  <si>
    <t>Edad</t>
  </si>
  <si>
    <t xml:space="preserve">Ubicación </t>
  </si>
  <si>
    <t>Diagnóstico</t>
  </si>
  <si>
    <t>Costo</t>
  </si>
  <si>
    <t>Observaciones</t>
  </si>
  <si>
    <t>Hombre</t>
  </si>
  <si>
    <t>Mujer</t>
  </si>
  <si>
    <t>Región</t>
  </si>
  <si>
    <t>Municipio</t>
  </si>
  <si>
    <t>x</t>
  </si>
  <si>
    <t>Sta. Ma. A.</t>
  </si>
  <si>
    <t>Diabetes mellitus, hipertencion, insuficiencia renal, y amputacion de pierna</t>
  </si>
  <si>
    <t xml:space="preserve">Ayutla </t>
  </si>
  <si>
    <t xml:space="preserve">Hemiparesia Derecha </t>
  </si>
  <si>
    <t>Chapala</t>
  </si>
  <si>
    <t>Hipertension arterial</t>
  </si>
  <si>
    <t>Jalostotitlan</t>
  </si>
  <si>
    <t xml:space="preserve">Diabetes Mellitus, Gonartrosis, Onicomicosis, Osteoartrosis e hiperplasia benigna </t>
  </si>
  <si>
    <t>Magdalena</t>
  </si>
  <si>
    <t>Discapacidad fisica para deambular, diagnostico de cancer de prostata</t>
  </si>
  <si>
    <t>Embolioa Cerebral, trombosis en en el pie</t>
  </si>
  <si>
    <t>Valle de Guadalupe</t>
  </si>
  <si>
    <t>Artrosis degenerativa con Discapacidad motora grado II</t>
  </si>
  <si>
    <t>Disminucion de la agudeza visual</t>
  </si>
  <si>
    <t>Chimaltitan</t>
  </si>
  <si>
    <t>Amputacion de Miembro pelvico derecho, Diabetes, Hipertencion</t>
  </si>
  <si>
    <t>Toliman</t>
  </si>
  <si>
    <t>Mal de parkinson</t>
  </si>
  <si>
    <t>Ejutla</t>
  </si>
  <si>
    <t>Secuelas de Fractura de cabeza de femur</t>
  </si>
  <si>
    <t>Cañadas de Obregon</t>
  </si>
  <si>
    <t>Hipertencion arterial, Dislipidemia, Debilidad en miembros inferiores, Artritis reumatoide</t>
  </si>
  <si>
    <t>Tlajomulco</t>
  </si>
  <si>
    <t>Desviacion De Columna, Acortamiento de pierna Izquierda y estravismo</t>
  </si>
  <si>
    <t>Miastenia gravis</t>
  </si>
  <si>
    <t>Juchitlan</t>
  </si>
  <si>
    <t>Hemiplajia Izquierda</t>
  </si>
  <si>
    <t>Amputacion de miembro Pelvico izquierdo</t>
  </si>
  <si>
    <t>Tamazula de Gordiano</t>
  </si>
  <si>
    <t>Enfermedad pulmonar obtructiva cronica Gonatrosis vilateral</t>
  </si>
  <si>
    <t>San Gabriel</t>
  </si>
  <si>
    <t>Paralisis de miembros inferiores</t>
  </si>
  <si>
    <t>Amputacion por pie izquierdo</t>
  </si>
  <si>
    <t>San Martin de Bolaños</t>
  </si>
  <si>
    <t>Cañada de Obregon</t>
  </si>
  <si>
    <t>Atrofia Muscular</t>
  </si>
  <si>
    <t>Concepcion de  Buenos Aires</t>
  </si>
  <si>
    <t>Discapacidad Secundaria a Secuelas de EVC. Y por Amputacion tercer, cuarto y quinto ortejo de pie.</t>
  </si>
  <si>
    <t>Tenamaxtlan</t>
  </si>
  <si>
    <t>Osteoarritis grave</t>
  </si>
  <si>
    <t>Coxartrosis, Demencia, trastorno mixto de ansiedad y depresion extreñimiento, hipercolesterolemia</t>
  </si>
  <si>
    <t>Mexticacan</t>
  </si>
  <si>
    <t>Evento Cerebral Vascular, Hipertenion Arterial Sistemica y fractura de cadera</t>
  </si>
  <si>
    <t>Ixtlahuacan de los membrillos</t>
  </si>
  <si>
    <t>Discapacidad nero musculoesqueletica moderada secundaria  a amputacion transfemoral derecha y de 2 y 5 dedod de pie izquierdo</t>
  </si>
  <si>
    <t>Parkinson, alsheimer, secuelas de tromboemboliapulmonar</t>
  </si>
  <si>
    <t xml:space="preserve">Techaluta </t>
  </si>
  <si>
    <t>Guillian Barre</t>
  </si>
  <si>
    <t>Secuelas hernia de disco</t>
  </si>
  <si>
    <t xml:space="preserve">Ayotlán </t>
  </si>
  <si>
    <t>Secuelas de EVC</t>
  </si>
  <si>
    <t>Fuente del costo: Acta de adjudicación.</t>
  </si>
  <si>
    <t xml:space="preserve">Zapotlanejo </t>
  </si>
  <si>
    <t>Discapacidad Mototra</t>
  </si>
  <si>
    <t>Ameca</t>
  </si>
  <si>
    <t>Diabetes Mellitus tipo II, Hipertencion Arterial, Amputacion de ambos pies</t>
  </si>
  <si>
    <t>Mascota</t>
  </si>
  <si>
    <t>Diabetes mallitus 2, hipertension arterial sistemica, sec. FX pierna derecha</t>
  </si>
  <si>
    <t>Ayotlan</t>
  </si>
  <si>
    <t>Ulcera por decubito DMZ</t>
  </si>
  <si>
    <t>Discapacidad fisica visual, retinopatia diabetica y amputacion de miembro pelvico derecho realizada por insuficiencia vascular periferica que le origino pie diabetico</t>
  </si>
  <si>
    <t>Diabetes mellitus, hipertension arterial, evento cerebral vascular, enfermedad arterial cronica, amputaciones del primero segundo tercer cuarto y quinto ortejo derecho no hay pulsos distales palpables</t>
  </si>
  <si>
    <t>Tecalitlan</t>
  </si>
  <si>
    <t>Diabetes mellitus tipo 2, gastropatia diabetica</t>
  </si>
  <si>
    <t>Atoyac</t>
  </si>
  <si>
    <t>Diabetes Mellitus, Senetud, Obesida Grado II, Neuralgia Postherpetica, Hernia Umbilical, Artrosis de Cadera</t>
  </si>
  <si>
    <t>San Martin Hidalgo</t>
  </si>
  <si>
    <t>Diabetes Mellitus y amputacion de pierna derecha.</t>
  </si>
  <si>
    <t>Embolia hace 20 años</t>
  </si>
  <si>
    <t>San Ignacio Cerro Gordo</t>
  </si>
  <si>
    <t>Artropatia degenerativa bilateral de rodillas</t>
  </si>
  <si>
    <t>E. A. D.</t>
  </si>
  <si>
    <t>Huejuquilla</t>
  </si>
  <si>
    <t>Parkinso e Hipertensión Arterial</t>
  </si>
  <si>
    <t>Gonartrosis degenerativa bilateral + senectud + hipertensión arterial sistematica + hernia umbilical.</t>
  </si>
  <si>
    <t xml:space="preserve">Ulceras varicosasen ambas extremidades </t>
  </si>
  <si>
    <t>Discapacidad Fisica</t>
  </si>
  <si>
    <t>Acatlan de Juarez</t>
  </si>
  <si>
    <t>POSTQX de fractura transtrocanteica femur izquierdo.</t>
  </si>
  <si>
    <t>Desgaste severo en ambas rodillas.</t>
  </si>
  <si>
    <t>San Cristobal de la Barca</t>
  </si>
  <si>
    <t>E.A.D.</t>
  </si>
  <si>
    <t>Amputación transfemoral derecha, insuficiencia vascular.</t>
  </si>
  <si>
    <t>DM2 +HAS +Osteoartrosis</t>
  </si>
  <si>
    <t>FALTA ESTUDIO SOCIOECONOMICO</t>
  </si>
  <si>
    <t>Atotonilco el Alto</t>
  </si>
  <si>
    <t>Diabetes mellitus II Fractura de cuello de fémur izquierdo.</t>
  </si>
  <si>
    <t>Union de san Antonio</t>
  </si>
  <si>
    <t>paralisis cerebral</t>
  </si>
  <si>
    <t>Embolia Cerebral</t>
  </si>
  <si>
    <t>Tuxpan</t>
  </si>
  <si>
    <t>Hemiparecia Izquierda por E.V.C</t>
  </si>
  <si>
    <t>Osteoporosis.</t>
  </si>
  <si>
    <t>Valle de Juarez</t>
  </si>
  <si>
    <t>lesio a nivel lumbar secundario a traumatismo</t>
  </si>
  <si>
    <t>FALTA CERTIFICADO MEDICO</t>
  </si>
  <si>
    <t>Paraparesia Flacida, cifoescoliosis PCI.</t>
  </si>
  <si>
    <t>Yahualica de Glez. Gallo</t>
  </si>
  <si>
    <t>Osteoartritis grave</t>
  </si>
  <si>
    <t>Hipertension Arterial Y Artritosis</t>
  </si>
  <si>
    <t>Fractura de cabeza femur izquierdo. (la incapacito)</t>
  </si>
  <si>
    <t>Ahualulco de Mercado</t>
  </si>
  <si>
    <t>polineuropatia diabetica y osteoartrosis.</t>
  </si>
  <si>
    <t>Paralisis de Extremidades superior derecha.</t>
  </si>
  <si>
    <t>Mielomeningocele, Hidrocefalia</t>
  </si>
  <si>
    <t>Ayutla</t>
  </si>
  <si>
    <t>P.C.I. Cuadriparesia</t>
  </si>
  <si>
    <t>Zapotlan del Rey</t>
  </si>
  <si>
    <t>P.C.I.</t>
  </si>
  <si>
    <t>Daño cerebral, desnutricion y retraso desarrollo psicomotor</t>
  </si>
  <si>
    <t>Meningocele</t>
  </si>
  <si>
    <t>Sindrome de WEST sintomatico A T de Migracion polimicrogiria con hipoplasia de cuerpo calloso</t>
  </si>
  <si>
    <t>Daño cerebral, parapesia espastica</t>
  </si>
  <si>
    <t>Yahualica</t>
  </si>
  <si>
    <t>Hidrocefalia y Mielomeningocele</t>
  </si>
  <si>
    <t xml:space="preserve">Discapacidad intelectual, epilepsia sintoomática, hemiparesia </t>
  </si>
  <si>
    <t xml:space="preserve">Ejutla </t>
  </si>
  <si>
    <t xml:space="preserve">Cx. Para extender tendones extremidades inferiores </t>
  </si>
  <si>
    <t>Discapacidad por hidrocefalia y crisis convulsiva</t>
  </si>
  <si>
    <t>P.C.I. Y Epilepsia controlada</t>
  </si>
  <si>
    <t>Secuelas de meningitis viral</t>
  </si>
  <si>
    <t>Paralisis Cerebral Infantil distonica</t>
  </si>
  <si>
    <t>Sindrome de WEST retraso psicomotor y espasmos muc¿sculares</t>
  </si>
  <si>
    <t>Concepción de Buenos Aires</t>
  </si>
  <si>
    <t xml:space="preserve">Parálisis cerebral leve con displasia espástica de lado izq. De origen congénito </t>
  </si>
  <si>
    <t>Paralisis Cerebral Infantil diparesia espastica</t>
  </si>
  <si>
    <t>Mielomeningocele, pie sambo, retraso en el crecomiento simetrico</t>
  </si>
  <si>
    <t>Retardo psicomotor sec. Hipoxia neonatal</t>
  </si>
  <si>
    <t xml:space="preserve">Panhipotiuitarismo y PCI paraparésica espástica moderada </t>
  </si>
  <si>
    <t>Sindrome de kabuki</t>
  </si>
  <si>
    <t>Paralisis cerebral infantil diparecia espastica hipoxia natal</t>
  </si>
  <si>
    <t>Secuelas de tumor Nefroblastoma, Aridia, Glaucoma, disminucion de la fuerza motriz de extremidades inferiore</t>
  </si>
  <si>
    <t>Discapacidad motora y cognitiva de tipo permanente</t>
  </si>
  <si>
    <t>Magdalena Jalisco</t>
  </si>
  <si>
    <t xml:space="preserve">Síndrome de Guillain Barré </t>
  </si>
  <si>
    <t>P.C.I. tipo parapecia espastica</t>
  </si>
  <si>
    <t>San Cristobal de la Barranca</t>
  </si>
  <si>
    <t>P.C.I. Retraso del desarrollo psicomotor</t>
  </si>
  <si>
    <t>Villa Purificacion</t>
  </si>
  <si>
    <t>P.C.I. cuadriparesia espastica</t>
  </si>
  <si>
    <t>Deficiensia neuromusculoesqueletca, P.C.I.</t>
  </si>
  <si>
    <t>Fuente del costo: Acta de adjudicación.
Silla PCI de 14" para niños de 5 y 12 años.</t>
  </si>
  <si>
    <t>Secuelas de P.C.I.</t>
  </si>
  <si>
    <t xml:space="preserve">Cuadriparesia espástica severa por parálisis cerebral </t>
  </si>
  <si>
    <t>Paralisis cerebral infantil</t>
  </si>
  <si>
    <t>P.C.I. Hernia Hiatal</t>
  </si>
  <si>
    <t>Cuadriparesia espastica severa</t>
  </si>
  <si>
    <t>Cuadriparesia espastica con alteraciones motoras</t>
  </si>
  <si>
    <t>P.C.I. Cuadriparesia espastica</t>
  </si>
  <si>
    <t xml:space="preserve">P.C.I. </t>
  </si>
  <si>
    <t>Paralisis cerebral infantil cuadriparesia espastica</t>
  </si>
  <si>
    <t>Jesús María</t>
  </si>
  <si>
    <t>Cuadriparesia Espástica</t>
  </si>
  <si>
    <t>Talpa de Allende</t>
  </si>
  <si>
    <t>P.C.I. espastica por toxoplastia</t>
  </si>
  <si>
    <t>Paralisis cerebral desde su nacimiento</t>
  </si>
  <si>
    <t>P.C.I. Tipo hemiparesia espastica izquierda</t>
  </si>
  <si>
    <t>PCI</t>
  </si>
  <si>
    <t xml:space="preserve">Cuadriparesia espastica, P.C.I. </t>
  </si>
  <si>
    <t>Ahualulco</t>
  </si>
  <si>
    <t>P.C.I. Secundario a hipoxia fetal</t>
  </si>
  <si>
    <t xml:space="preserve">P.C.I. cuadriparesia espastica </t>
  </si>
  <si>
    <t>P.C.I. Cuadriespasticidad</t>
  </si>
  <si>
    <t>Atotonilco</t>
  </si>
  <si>
    <t>Ceguera</t>
  </si>
  <si>
    <t xml:space="preserve">Ceguera Bilateral </t>
  </si>
  <si>
    <t>Ceguera Bilateral Secundaria A Glaucoma</t>
  </si>
  <si>
    <t>Discapacidad permanente</t>
  </si>
  <si>
    <t xml:space="preserve">Microoftalmos </t>
  </si>
  <si>
    <t>Amatitán</t>
  </si>
  <si>
    <t>Retinopatia diabetica</t>
  </si>
  <si>
    <t>Amacueca</t>
  </si>
  <si>
    <t>Complicaciones propias de la diabetes Rerinopatía</t>
  </si>
  <si>
    <t xml:space="preserve">Baja Visio Secundaria a Glaucoma Congénito </t>
  </si>
  <si>
    <t>Síndrome de Usher</t>
  </si>
  <si>
    <t>tramitado por DIF Magdalena, paciente que vive en Hostotipaquillo</t>
  </si>
  <si>
    <t xml:space="preserve">Ceguera secundaria </t>
  </si>
  <si>
    <t>Cegurea Bilateral por Glaucoma Congénito</t>
  </si>
  <si>
    <t>Secuelas de traumtismo globo ocular</t>
  </si>
  <si>
    <t>Discapacidad Visual Permanente</t>
  </si>
  <si>
    <t>Glaucoma secundario a otroe trastornos</t>
  </si>
  <si>
    <t>Síndrome de Vogth</t>
  </si>
  <si>
    <t xml:space="preserve">La Manzanilla </t>
  </si>
  <si>
    <t xml:space="preserve">Ceguera total de ambos ojos </t>
  </si>
  <si>
    <t>Desprendimieneto de retina bilateral</t>
  </si>
  <si>
    <t>Ceguera Bilateral</t>
  </si>
  <si>
    <t>Retinitis Pigmentosa</t>
  </si>
  <si>
    <t xml:space="preserve">Retinosis pigmentosa  </t>
  </si>
  <si>
    <t xml:space="preserve">Ceguera total  </t>
  </si>
  <si>
    <t>Ceguera Bilateral Atrofia Optica Postraumática</t>
  </si>
  <si>
    <t>Miopia Alta y Secuelas de desprendimiento de Retina, ojo izquierdo ciego</t>
  </si>
  <si>
    <t>Discapacidad Visual Severa Sec. A distrofia de conos y bastones</t>
  </si>
  <si>
    <t>Discapacidad visual severa, ceguera bilateral sec. A retinopatía diabética</t>
  </si>
  <si>
    <t>Anoftalmia bilateral</t>
  </si>
  <si>
    <t>Retinitis Pigmentada</t>
  </si>
  <si>
    <t>Desprendimiento de Retina y Glaucoma Congénita</t>
  </si>
  <si>
    <t>S/D</t>
  </si>
  <si>
    <t>Glaucoma de Angulo Estrecho</t>
  </si>
  <si>
    <t>Santa María de los Angeles</t>
  </si>
  <si>
    <t>Ceguera (lo confirma la T.S.)</t>
  </si>
  <si>
    <t>Tolimán</t>
  </si>
  <si>
    <t>Ceguera de nacimiento</t>
  </si>
  <si>
    <t>Retinopatía Diabetica y Cataratas</t>
  </si>
  <si>
    <t>Ceguera de Ojo Derecho y Debilidad Visual Severa de Ojo Izquierdo</t>
  </si>
  <si>
    <t xml:space="preserve">Discapacidad permanente visual </t>
  </si>
  <si>
    <t>Renitopatía Diabética con desprendimiento de Retina</t>
  </si>
  <si>
    <t xml:space="preserve">Retinopatía Diabetica </t>
  </si>
  <si>
    <t>Tuxcacuesco</t>
  </si>
  <si>
    <t>Ceguera primaria</t>
  </si>
  <si>
    <t>Ceguera sec. A Retinopatía Diabética</t>
  </si>
  <si>
    <t>Ceguera Bilateral por Atrofia Óptica por Inhalación De Solventes</t>
  </si>
  <si>
    <t>Catarata Polar Bilateral</t>
  </si>
  <si>
    <t>Glaucoma Congénito Bilateral</t>
  </si>
  <si>
    <t xml:space="preserve">Ceguera bilateral de larga evolución sec. A glaucoma </t>
  </si>
  <si>
    <t>Retinosis pigmentosa probable Síndrome de Usher</t>
  </si>
  <si>
    <t>San Cristobal de la Brranca</t>
  </si>
  <si>
    <t>Catarata Bilateral</t>
  </si>
  <si>
    <t>Unióin de San Antonio</t>
  </si>
  <si>
    <t>Retinoblastoma en ambos ojos</t>
  </si>
  <si>
    <t>Ceguera bilateral secudnaria a desprendimiento de retina</t>
  </si>
  <si>
    <t>Catarata Grave y Glaucoma</t>
  </si>
  <si>
    <t>ZAPOPAN</t>
  </si>
  <si>
    <t>Ceguera Bilateral por Distrofia Retiniana</t>
  </si>
  <si>
    <t>Ceguera Bilateral por Desprendimiento de Retina</t>
  </si>
  <si>
    <t>GUADALAJARA</t>
  </si>
  <si>
    <t>Baja Visión secundaria a Atrofia Optica</t>
  </si>
  <si>
    <t>Glaucoma congénito</t>
  </si>
  <si>
    <t>Discapacidad Visual severa Sec. A retinosis pigmentosa en ambos ojos</t>
  </si>
  <si>
    <t>Catarata cronica</t>
  </si>
  <si>
    <t>Pseudofaquia y Cicatriz Corioretiniana Macular de Ojo Derecho, Catarata de Ojo Izquierdo y Glaucoma Secundario</t>
  </si>
  <si>
    <t>Ocotlán</t>
  </si>
  <si>
    <t>Glaucoma Congénito</t>
  </si>
  <si>
    <t xml:space="preserve">Ceguera bilateral por complicaciones de retinopatía diabética </t>
  </si>
  <si>
    <t>Tlajomulco de Zúñiga</t>
  </si>
  <si>
    <t>Coroiditis por citomegalovirus de ambos ojos</t>
  </si>
  <si>
    <t xml:space="preserve">Glaucoma neovascular absoluto ambos ojos </t>
  </si>
  <si>
    <t xml:space="preserve">Chimaltitán </t>
  </si>
  <si>
    <t xml:space="preserve">Ceguera total de 2 años de evolución, deformación de miembros inferiores 6 años </t>
  </si>
  <si>
    <t xml:space="preserve">Retinopatía que originó ceguera </t>
  </si>
  <si>
    <t xml:space="preserve">Ceguera </t>
  </si>
  <si>
    <t>Tonalá</t>
  </si>
  <si>
    <t xml:space="preserve">Discapacidad Visual Severa </t>
  </si>
  <si>
    <t>Debilidad Visual secundaria a cicatrices coriorretinianas por toxoplasmosis, estrabismo y nistagmus secundario</t>
  </si>
  <si>
    <t xml:space="preserve">Lesión Ocular Sec. A Hipertensión Arterial </t>
  </si>
  <si>
    <t xml:space="preserve">Discapacidad Visual </t>
  </si>
  <si>
    <t xml:space="preserve">Toxoplasmosis Adquirida </t>
  </si>
  <si>
    <t xml:space="preserve">Microftálmia Microftalmos </t>
  </si>
  <si>
    <t>Ceguera Congénita Adquirida Ambos Ojos</t>
  </si>
  <si>
    <t>Discapacidad Visual</t>
  </si>
  <si>
    <t xml:space="preserve">Ceguera Vilateral </t>
  </si>
  <si>
    <t>Seguera Sec. A Retinopatía del Prematuro</t>
  </si>
  <si>
    <t xml:space="preserve">Glaucoma Congénito  </t>
  </si>
  <si>
    <t xml:space="preserve">Teuchitlán </t>
  </si>
  <si>
    <t>Retinopatia del prematuro</t>
  </si>
  <si>
    <t>Ceguera bilateral por hipoplasia servera del nevio optico</t>
  </si>
  <si>
    <t>Microftalmos</t>
  </si>
  <si>
    <t xml:space="preserve">Ceguera Bilateral Sec. A retinopatía del prematuro </t>
  </si>
  <si>
    <t>San Marcos</t>
  </si>
  <si>
    <t>Tecalitlán</t>
  </si>
  <si>
    <t xml:space="preserve">Retinoblastoma  </t>
  </si>
  <si>
    <t>Retinoblastoma Bilateral</t>
  </si>
  <si>
    <t xml:space="preserve">Retinosis Pigmentaria </t>
  </si>
  <si>
    <t>Ceguera Total</t>
  </si>
  <si>
    <t xml:space="preserve">Retinopatía del Prematuro Con Ceguera Total </t>
  </si>
  <si>
    <t>Retinopatía Diabética</t>
  </si>
  <si>
    <t xml:space="preserve">Microftalmia Y Catarata </t>
  </si>
  <si>
    <t>Ceguera Sec. A Distrofia Retinaria</t>
  </si>
  <si>
    <t xml:space="preserve">Dévil Visual Severa Sec. A Distrofia Retiniana </t>
  </si>
  <si>
    <t xml:space="preserve">Desprendimiento de Retina  </t>
  </si>
  <si>
    <t>Ceguera Bilateral Total</t>
  </si>
  <si>
    <t>Hipoplasie de Nervio Optico</t>
  </si>
  <si>
    <t xml:space="preserve">Ceguera por Retinopatía de Prematuro </t>
  </si>
  <si>
    <t>Etzatlán</t>
  </si>
  <si>
    <t xml:space="preserve">Retinopatía con desprendimiento de retina al nacimiento </t>
  </si>
  <si>
    <t xml:space="preserve">Desprendimiento de retina </t>
  </si>
  <si>
    <t>Ceguera Bilateral Debido a Glaucoma Juvenil</t>
  </si>
  <si>
    <t>Ceguera Bilateral Por Atrofia Optica</t>
  </si>
  <si>
    <t xml:space="preserve">Amaurosis Bilateral </t>
  </si>
  <si>
    <t xml:space="preserve">Dévil Visual  </t>
  </si>
  <si>
    <t xml:space="preserve">El Salto </t>
  </si>
  <si>
    <t>Mexticacán</t>
  </si>
  <si>
    <t xml:space="preserve">Tenamaxtlán </t>
  </si>
  <si>
    <t>No. De Beneficiario</t>
  </si>
  <si>
    <t>Discapacidad</t>
  </si>
  <si>
    <t>Monto de Inversión</t>
  </si>
  <si>
    <t>Sillas de Ruedas Deportivas
Ramo 33 ( Operado F.A.M)</t>
  </si>
  <si>
    <t>Costo obtenido del Acta de Adjudicación.
Silla Estándar 20"</t>
  </si>
  <si>
    <t>Sta. María de los Angéles</t>
  </si>
  <si>
    <t>Sillas de Ruedas Estándar 20"
Ramo 33 ( Operado F.A.M)</t>
  </si>
  <si>
    <t>Sillas de Ruedas Estándar 18"
Ramo 33 ( Operado F.A.M)</t>
  </si>
  <si>
    <t>Sillas de Ruedas Estándar 14"
Ramo 33 ( Operado F.A.M)</t>
  </si>
  <si>
    <t xml:space="preserve">Padrón de Beneficiarios              </t>
  </si>
  <si>
    <t xml:space="preserve">Dirección para la Inclusión de las Personas con Discapacidad             </t>
  </si>
  <si>
    <t>Bastón Blanco
Ramo 33 ( Operado F.A.M)</t>
  </si>
  <si>
    <t>Sillas de Ruedas PCI
Ramo 33 ( Operado F.A.M)</t>
  </si>
  <si>
    <t>Responsable del Proyecto:</t>
  </si>
  <si>
    <t>Dra. Sandra Ermila Dau Iñiguez
Directora para la Inclusión de las Personas con Discapacidad</t>
  </si>
  <si>
    <t>Dra. Sandra Ermila Dau Iñiguez
Directora Para la Inclusión de las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</si>
</sst>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_(&quot;$&quot;* #,##0.00_);_(&quot;$&quot;* \(#,##0.00\);_(&quot;$&quot;* &quot;-&quot;??_);_(@_)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20"/>
      <color theme="9" tint="-0.499984740745262"/>
      <name val="Arial"/>
      <family val="2"/>
    </font>
    <font>
      <b/>
      <sz val="11"/>
      <color theme="9" tint="-0.49998474074526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64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44" fontId="9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7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/>
    <xf numFmtId="0" fontId="7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9" fontId="1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4" fillId="0" borderId="0"/>
    <xf numFmtId="4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" borderId="20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320">
    <xf numFmtId="0" fontId="0" fillId="0" borderId="0" xfId="0"/>
    <xf numFmtId="0" fontId="11" fillId="0" borderId="0" xfId="0" applyFont="1"/>
    <xf numFmtId="0" fontId="17" fillId="0" borderId="0" xfId="0" applyFont="1"/>
    <xf numFmtId="0" fontId="17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1" fontId="19" fillId="0" borderId="9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/>
    </xf>
    <xf numFmtId="3" fontId="19" fillId="0" borderId="9" xfId="0" applyNumberFormat="1" applyFont="1" applyFill="1" applyBorder="1" applyAlignment="1">
      <alignment horizontal="center" vertical="center"/>
    </xf>
    <xf numFmtId="0" fontId="11" fillId="0" borderId="0" xfId="7"/>
    <xf numFmtId="0" fontId="18" fillId="0" borderId="0" xfId="16" applyFont="1" applyBorder="1" applyAlignment="1">
      <alignment horizontal="center"/>
    </xf>
    <xf numFmtId="0" fontId="12" fillId="0" borderId="0" xfId="16" applyFont="1" applyBorder="1" applyAlignment="1">
      <alignment horizontal="center"/>
    </xf>
    <xf numFmtId="0" fontId="12" fillId="0" borderId="0" xfId="16" applyFont="1" applyBorder="1" applyAlignment="1"/>
    <xf numFmtId="0" fontId="17" fillId="0" borderId="0" xfId="7" applyFont="1" applyBorder="1" applyAlignment="1"/>
    <xf numFmtId="0" fontId="13" fillId="2" borderId="8" xfId="7" applyFont="1" applyFill="1" applyBorder="1" applyAlignment="1">
      <alignment horizontal="center" vertical="center" wrapText="1"/>
    </xf>
    <xf numFmtId="44" fontId="11" fillId="0" borderId="11" xfId="7" applyNumberFormat="1" applyFont="1" applyBorder="1" applyAlignment="1">
      <alignment horizontal="justify" vertical="center" wrapText="1"/>
    </xf>
    <xf numFmtId="44" fontId="11" fillId="0" borderId="15" xfId="7" applyNumberFormat="1" applyFont="1" applyFill="1" applyBorder="1" applyAlignment="1">
      <alignment horizontal="justify" vertical="center" wrapText="1"/>
    </xf>
    <xf numFmtId="44" fontId="19" fillId="0" borderId="0" xfId="2" applyFont="1" applyFill="1" applyBorder="1" applyAlignment="1">
      <alignment horizontal="center" vertical="center"/>
    </xf>
    <xf numFmtId="44" fontId="11" fillId="0" borderId="0" xfId="7" applyNumberFormat="1"/>
    <xf numFmtId="44" fontId="11" fillId="0" borderId="6" xfId="7" applyNumberFormat="1" applyFont="1" applyBorder="1" applyAlignment="1">
      <alignment horizontal="justify" vertical="center" wrapText="1"/>
    </xf>
    <xf numFmtId="8" fontId="19" fillId="0" borderId="0" xfId="2" applyNumberFormat="1" applyFont="1" applyFill="1" applyBorder="1" applyAlignment="1">
      <alignment horizontal="center" vertical="center"/>
    </xf>
    <xf numFmtId="44" fontId="11" fillId="0" borderId="9" xfId="7" applyNumberFormat="1" applyFont="1" applyFill="1" applyBorder="1" applyAlignment="1">
      <alignment horizontal="justify" vertical="center" wrapText="1"/>
    </xf>
    <xf numFmtId="0" fontId="11" fillId="0" borderId="0" xfId="7" applyFont="1" applyFill="1" applyBorder="1" applyAlignment="1">
      <alignment horizontal="center" vertical="center" wrapText="1"/>
    </xf>
    <xf numFmtId="44" fontId="13" fillId="0" borderId="0" xfId="7" applyNumberFormat="1" applyFont="1" applyBorder="1" applyAlignment="1">
      <alignment horizontal="right" vertical="center" wrapText="1"/>
    </xf>
    <xf numFmtId="0" fontId="13" fillId="0" borderId="0" xfId="7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/>
    </xf>
    <xf numFmtId="44" fontId="18" fillId="0" borderId="0" xfId="3" applyFont="1" applyBorder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12" fillId="0" borderId="0" xfId="7" applyFont="1" applyBorder="1" applyAlignment="1">
      <alignment horizontal="left" wrapText="1"/>
    </xf>
    <xf numFmtId="0" fontId="17" fillId="0" borderId="0" xfId="7" applyFont="1" applyFill="1" applyBorder="1" applyAlignment="1">
      <alignment vertical="center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43" fontId="22" fillId="0" borderId="9" xfId="1" applyFont="1" applyBorder="1" applyAlignment="1" applyProtection="1">
      <alignment horizontal="justify" vertical="center" wrapText="1"/>
    </xf>
    <xf numFmtId="43" fontId="22" fillId="0" borderId="9" xfId="1" applyFont="1" applyFill="1" applyBorder="1" applyAlignment="1" applyProtection="1">
      <alignment horizontal="justify" vertical="center" wrapText="1"/>
    </xf>
    <xf numFmtId="3" fontId="15" fillId="0" borderId="9" xfId="0" applyNumberFormat="1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vertical="center" wrapText="1"/>
    </xf>
    <xf numFmtId="1" fontId="15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justify" vertical="center" wrapText="1"/>
    </xf>
    <xf numFmtId="0" fontId="22" fillId="0" borderId="9" xfId="0" applyNumberFormat="1" applyFont="1" applyBorder="1" applyAlignment="1">
      <alignment horizontal="center" vertical="center" wrapText="1"/>
    </xf>
    <xf numFmtId="43" fontId="22" fillId="0" borderId="9" xfId="1" applyFont="1" applyBorder="1" applyAlignment="1">
      <alignment vertical="center" wrapText="1"/>
    </xf>
    <xf numFmtId="9" fontId="22" fillId="0" borderId="9" xfId="30" applyFont="1" applyBorder="1" applyAlignment="1">
      <alignment horizontal="center" vertical="center" wrapText="1"/>
    </xf>
    <xf numFmtId="43" fontId="23" fillId="0" borderId="9" xfId="1" applyFont="1" applyBorder="1" applyAlignment="1">
      <alignment vertical="center" wrapText="1"/>
    </xf>
    <xf numFmtId="9" fontId="23" fillId="0" borderId="9" xfId="3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justify" vertical="center" wrapText="1"/>
    </xf>
    <xf numFmtId="0" fontId="24" fillId="0" borderId="0" xfId="0" applyNumberFormat="1" applyFont="1" applyBorder="1" applyAlignment="1">
      <alignment horizontal="right" vertical="center" wrapText="1"/>
    </xf>
    <xf numFmtId="0" fontId="24" fillId="0" borderId="0" xfId="0" applyNumberFormat="1" applyFont="1" applyBorder="1" applyAlignment="1" applyProtection="1">
      <alignment horizontal="right" vertical="center" wrapText="1"/>
    </xf>
    <xf numFmtId="44" fontId="15" fillId="0" borderId="11" xfId="7" applyNumberFormat="1" applyFont="1" applyBorder="1" applyAlignment="1">
      <alignment horizontal="justify" vertical="center" wrapText="1"/>
    </xf>
    <xf numFmtId="9" fontId="15" fillId="0" borderId="10" xfId="1" applyNumberFormat="1" applyFont="1" applyBorder="1" applyAlignment="1">
      <alignment horizontal="center" vertical="center" wrapText="1"/>
    </xf>
    <xf numFmtId="43" fontId="15" fillId="0" borderId="9" xfId="1" applyFont="1" applyBorder="1" applyAlignment="1" applyProtection="1">
      <alignment horizontal="justify" vertical="center" wrapText="1"/>
    </xf>
    <xf numFmtId="43" fontId="15" fillId="0" borderId="9" xfId="1" applyFont="1" applyFill="1" applyBorder="1" applyAlignment="1" applyProtection="1">
      <alignment horizontal="justify" vertical="center" wrapText="1"/>
    </xf>
    <xf numFmtId="44" fontId="15" fillId="0" borderId="6" xfId="7" applyNumberFormat="1" applyFont="1" applyBorder="1" applyAlignment="1">
      <alignment horizontal="justify" vertical="center" wrapText="1"/>
    </xf>
    <xf numFmtId="43" fontId="12" fillId="0" borderId="9" xfId="1" applyFont="1" applyFill="1" applyBorder="1" applyAlignment="1" applyProtection="1">
      <alignment horizontal="justify" vertical="center" wrapText="1"/>
    </xf>
    <xf numFmtId="0" fontId="13" fillId="0" borderId="0" xfId="63" applyFont="1" applyAlignment="1">
      <alignment horizontal="center" vertical="center"/>
    </xf>
    <xf numFmtId="0" fontId="11" fillId="0" borderId="0" xfId="63" applyFont="1" applyAlignment="1">
      <alignment horizontal="center" vertical="center"/>
    </xf>
    <xf numFmtId="0" fontId="15" fillId="0" borderId="0" xfId="63" applyFont="1" applyAlignment="1">
      <alignment horizontal="center" vertical="center"/>
    </xf>
    <xf numFmtId="0" fontId="27" fillId="0" borderId="0" xfId="63" applyFont="1" applyFill="1" applyBorder="1" applyAlignment="1">
      <alignment vertical="center" wrapText="1"/>
    </xf>
    <xf numFmtId="0" fontId="15" fillId="0" borderId="0" xfId="63" applyFont="1" applyAlignment="1">
      <alignment horizontal="left" vertical="center"/>
    </xf>
    <xf numFmtId="0" fontId="13" fillId="0" borderId="0" xfId="64" applyFont="1" applyAlignment="1">
      <alignment horizontal="right"/>
    </xf>
    <xf numFmtId="49" fontId="18" fillId="0" borderId="4" xfId="64" applyNumberFormat="1" applyFont="1" applyBorder="1" applyAlignment="1" applyProtection="1">
      <alignment horizontal="center"/>
      <protection locked="0"/>
    </xf>
    <xf numFmtId="0" fontId="11" fillId="0" borderId="0" xfId="63" applyFont="1" applyAlignment="1">
      <alignment horizontal="left" vertical="center"/>
    </xf>
    <xf numFmtId="0" fontId="15" fillId="0" borderId="0" xfId="63" applyFont="1" applyBorder="1" applyAlignment="1">
      <alignment vertical="center"/>
    </xf>
    <xf numFmtId="0" fontId="11" fillId="0" borderId="0" xfId="63" applyFont="1" applyBorder="1" applyAlignment="1">
      <alignment horizontal="left" vertical="center"/>
    </xf>
    <xf numFmtId="0" fontId="28" fillId="0" borderId="0" xfId="63" applyFont="1" applyAlignment="1">
      <alignment horizontal="center" vertical="center"/>
    </xf>
    <xf numFmtId="0" fontId="11" fillId="0" borderId="0" xfId="63" applyFont="1" applyFill="1" applyAlignment="1">
      <alignment horizontal="left" vertical="center"/>
    </xf>
    <xf numFmtId="3" fontId="12" fillId="6" borderId="23" xfId="63" applyNumberFormat="1" applyFont="1" applyFill="1" applyBorder="1" applyAlignment="1">
      <alignment horizontal="right" vertical="center"/>
    </xf>
    <xf numFmtId="0" fontId="23" fillId="0" borderId="0" xfId="63" applyFont="1" applyAlignment="1">
      <alignment vertical="center"/>
    </xf>
    <xf numFmtId="0" fontId="28" fillId="5" borderId="12" xfId="63" applyFont="1" applyFill="1" applyBorder="1" applyAlignment="1">
      <alignment horizontal="center" vertical="center" wrapText="1"/>
    </xf>
    <xf numFmtId="0" fontId="12" fillId="6" borderId="26" xfId="63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1" fontId="15" fillId="0" borderId="36" xfId="0" applyNumberFormat="1" applyFont="1" applyFill="1" applyBorder="1" applyAlignment="1">
      <alignment horizontal="left" vertical="center"/>
    </xf>
    <xf numFmtId="44" fontId="12" fillId="6" borderId="23" xfId="2" applyFont="1" applyFill="1" applyBorder="1" applyAlignment="1">
      <alignment horizontal="right" vertical="center"/>
    </xf>
    <xf numFmtId="0" fontId="11" fillId="0" borderId="0" xfId="63" applyFont="1" applyAlignment="1" applyProtection="1">
      <alignment horizontal="left" vertical="center"/>
      <protection locked="0"/>
    </xf>
    <xf numFmtId="44" fontId="15" fillId="6" borderId="31" xfId="2" applyFont="1" applyFill="1" applyBorder="1" applyAlignment="1" applyProtection="1">
      <alignment vertical="center" wrapText="1"/>
    </xf>
    <xf numFmtId="44" fontId="28" fillId="6" borderId="32" xfId="2" applyFont="1" applyFill="1" applyBorder="1" applyAlignment="1" applyProtection="1">
      <alignment horizontal="center" vertical="center" wrapText="1"/>
    </xf>
    <xf numFmtId="44" fontId="15" fillId="6" borderId="34" xfId="2" applyFont="1" applyFill="1" applyBorder="1" applyAlignment="1" applyProtection="1">
      <alignment vertical="center" wrapText="1"/>
    </xf>
    <xf numFmtId="44" fontId="28" fillId="6" borderId="35" xfId="2" applyFont="1" applyFill="1" applyBorder="1" applyAlignment="1" applyProtection="1">
      <alignment horizontal="center" vertical="center" wrapText="1"/>
    </xf>
    <xf numFmtId="44" fontId="15" fillId="6" borderId="37" xfId="2" applyFont="1" applyFill="1" applyBorder="1" applyAlignment="1" applyProtection="1">
      <alignment vertical="center" wrapText="1"/>
    </xf>
    <xf numFmtId="44" fontId="28" fillId="6" borderId="38" xfId="2" applyFont="1" applyFill="1" applyBorder="1" applyAlignment="1" applyProtection="1">
      <alignment horizontal="center" vertical="center" wrapText="1"/>
    </xf>
    <xf numFmtId="0" fontId="28" fillId="6" borderId="31" xfId="63" applyFont="1" applyFill="1" applyBorder="1" applyAlignment="1">
      <alignment horizontal="center" vertical="center" wrapText="1"/>
    </xf>
    <xf numFmtId="0" fontId="28" fillId="6" borderId="34" xfId="63" applyFont="1" applyFill="1" applyBorder="1" applyAlignment="1">
      <alignment horizontal="center" vertical="center" wrapText="1"/>
    </xf>
    <xf numFmtId="0" fontId="28" fillId="6" borderId="37" xfId="63" applyFont="1" applyFill="1" applyBorder="1" applyAlignment="1">
      <alignment horizontal="center" vertical="center" wrapText="1"/>
    </xf>
    <xf numFmtId="0" fontId="28" fillId="6" borderId="39" xfId="63" applyFont="1" applyFill="1" applyBorder="1" applyAlignment="1">
      <alignment horizontal="center" vertical="center" wrapText="1"/>
    </xf>
    <xf numFmtId="0" fontId="28" fillId="0" borderId="31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0" fontId="28" fillId="0" borderId="37" xfId="7" applyFont="1" applyFill="1" applyBorder="1" applyAlignment="1" applyProtection="1">
      <alignment horizontal="center" vertical="center" wrapText="1"/>
      <protection locked="0"/>
    </xf>
    <xf numFmtId="0" fontId="28" fillId="0" borderId="31" xfId="63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44" fontId="0" fillId="7" borderId="0" xfId="2" applyFont="1" applyFill="1"/>
    <xf numFmtId="0" fontId="0" fillId="7" borderId="0" xfId="0" applyFill="1" applyAlignment="1">
      <alignment horizontal="right"/>
    </xf>
    <xf numFmtId="44" fontId="0" fillId="7" borderId="0" xfId="0" applyNumberFormat="1" applyFill="1"/>
    <xf numFmtId="0" fontId="0" fillId="8" borderId="0" xfId="0" applyFill="1"/>
    <xf numFmtId="44" fontId="0" fillId="8" borderId="0" xfId="2" applyFont="1" applyFill="1"/>
    <xf numFmtId="0" fontId="0" fillId="8" borderId="0" xfId="0" applyFill="1" applyAlignment="1">
      <alignment horizontal="right"/>
    </xf>
    <xf numFmtId="44" fontId="0" fillId="8" borderId="0" xfId="0" applyNumberFormat="1" applyFill="1"/>
    <xf numFmtId="44" fontId="15" fillId="0" borderId="40" xfId="2" applyFont="1" applyFill="1" applyBorder="1" applyAlignment="1" applyProtection="1">
      <alignment vertical="center" wrapText="1"/>
    </xf>
    <xf numFmtId="44" fontId="28" fillId="0" borderId="40" xfId="2" applyFont="1" applyFill="1" applyBorder="1" applyAlignment="1" applyProtection="1">
      <alignment horizontal="center" vertical="center" wrapText="1"/>
    </xf>
    <xf numFmtId="44" fontId="15" fillId="0" borderId="41" xfId="2" applyFont="1" applyFill="1" applyBorder="1" applyAlignment="1" applyProtection="1">
      <alignment vertical="center" wrapText="1"/>
    </xf>
    <xf numFmtId="44" fontId="28" fillId="0" borderId="41" xfId="2" applyFont="1" applyFill="1" applyBorder="1" applyAlignment="1" applyProtection="1">
      <alignment horizontal="center" vertical="center" wrapText="1"/>
    </xf>
    <xf numFmtId="44" fontId="15" fillId="0" borderId="42" xfId="2" applyFont="1" applyFill="1" applyBorder="1" applyAlignment="1" applyProtection="1">
      <alignment vertical="center" wrapText="1"/>
    </xf>
    <xf numFmtId="44" fontId="28" fillId="0" borderId="42" xfId="2" applyFont="1" applyFill="1" applyBorder="1" applyAlignment="1" applyProtection="1">
      <alignment horizontal="center" vertical="center" wrapText="1"/>
    </xf>
    <xf numFmtId="0" fontId="11" fillId="0" borderId="0" xfId="63" applyFont="1" applyAlignment="1" applyProtection="1">
      <alignment horizontal="left" vertical="center"/>
    </xf>
    <xf numFmtId="0" fontId="28" fillId="0" borderId="0" xfId="63" applyFont="1" applyAlignment="1" applyProtection="1">
      <alignment horizontal="center" vertical="center"/>
    </xf>
    <xf numFmtId="0" fontId="15" fillId="0" borderId="40" xfId="0" applyFont="1" applyFill="1" applyBorder="1" applyAlignment="1" applyProtection="1">
      <alignment horizontal="left" vertical="center" wrapText="1"/>
    </xf>
    <xf numFmtId="0" fontId="28" fillId="0" borderId="40" xfId="7" applyFont="1" applyFill="1" applyBorder="1" applyAlignment="1" applyProtection="1">
      <alignment horizontal="center" vertical="center" wrapText="1"/>
    </xf>
    <xf numFmtId="0" fontId="28" fillId="0" borderId="40" xfId="63" applyFont="1" applyFill="1" applyBorder="1" applyAlignment="1" applyProtection="1">
      <alignment horizontal="center" vertical="center" wrapText="1"/>
    </xf>
    <xf numFmtId="0" fontId="15" fillId="0" borderId="41" xfId="0" applyFont="1" applyFill="1" applyBorder="1" applyAlignment="1" applyProtection="1">
      <alignment horizontal="left" vertical="center" wrapText="1"/>
    </xf>
    <xf numFmtId="0" fontId="28" fillId="0" borderId="41" xfId="7" applyFont="1" applyFill="1" applyBorder="1" applyAlignment="1" applyProtection="1">
      <alignment horizontal="center" vertical="center" wrapText="1"/>
    </xf>
    <xf numFmtId="0" fontId="28" fillId="0" borderId="41" xfId="63" applyFont="1" applyFill="1" applyBorder="1" applyAlignment="1" applyProtection="1">
      <alignment horizontal="center" vertical="center" wrapText="1"/>
    </xf>
    <xf numFmtId="1" fontId="15" fillId="0" borderId="42" xfId="0" applyNumberFormat="1" applyFont="1" applyFill="1" applyBorder="1" applyAlignment="1" applyProtection="1">
      <alignment horizontal="left" vertical="center"/>
    </xf>
    <xf numFmtId="0" fontId="28" fillId="0" borderId="42" xfId="7" applyFont="1" applyFill="1" applyBorder="1" applyAlignment="1" applyProtection="1">
      <alignment horizontal="center" vertical="center" wrapText="1"/>
    </xf>
    <xf numFmtId="0" fontId="28" fillId="0" borderId="42" xfId="63" applyFont="1" applyFill="1" applyBorder="1" applyAlignment="1" applyProtection="1">
      <alignment horizontal="center" vertical="center" wrapText="1"/>
    </xf>
    <xf numFmtId="0" fontId="11" fillId="0" borderId="0" xfId="63" applyFont="1" applyFill="1" applyAlignment="1" applyProtection="1">
      <alignment horizontal="left" vertical="center"/>
    </xf>
    <xf numFmtId="0" fontId="12" fillId="6" borderId="26" xfId="63" applyFont="1" applyFill="1" applyBorder="1" applyAlignment="1" applyProtection="1">
      <alignment horizontal="center" vertical="center"/>
    </xf>
    <xf numFmtId="3" fontId="12" fillId="6" borderId="23" xfId="63" applyNumberFormat="1" applyFont="1" applyFill="1" applyBorder="1" applyAlignment="1" applyProtection="1">
      <alignment horizontal="right" vertical="center"/>
    </xf>
    <xf numFmtId="44" fontId="12" fillId="6" borderId="23" xfId="2" applyFont="1" applyFill="1" applyBorder="1" applyAlignment="1" applyProtection="1">
      <alignment horizontal="right" vertical="center"/>
    </xf>
    <xf numFmtId="0" fontId="3" fillId="11" borderId="9" xfId="162" applyFill="1" applyBorder="1" applyAlignment="1">
      <alignment horizontal="center" vertical="center"/>
    </xf>
    <xf numFmtId="0" fontId="3" fillId="11" borderId="9" xfId="162" applyFill="1" applyBorder="1" applyAlignment="1">
      <alignment horizontal="center" vertical="center" wrapText="1"/>
    </xf>
    <xf numFmtId="0" fontId="3" fillId="0" borderId="0" xfId="162" applyAlignment="1">
      <alignment horizontal="center" vertical="center"/>
    </xf>
    <xf numFmtId="0" fontId="3" fillId="0" borderId="9" xfId="162" applyBorder="1" applyAlignment="1">
      <alignment horizontal="center" vertical="center"/>
    </xf>
    <xf numFmtId="0" fontId="3" fillId="0" borderId="9" xfId="162" applyBorder="1" applyAlignment="1">
      <alignment horizontal="center" vertical="center" wrapText="1"/>
    </xf>
    <xf numFmtId="0" fontId="3" fillId="12" borderId="9" xfId="162" applyFill="1" applyBorder="1" applyAlignment="1">
      <alignment horizontal="center" vertical="center"/>
    </xf>
    <xf numFmtId="0" fontId="3" fillId="5" borderId="9" xfId="162" applyFill="1" applyBorder="1" applyAlignment="1">
      <alignment horizontal="center" vertical="center"/>
    </xf>
    <xf numFmtId="0" fontId="3" fillId="5" borderId="9" xfId="162" applyFill="1" applyBorder="1" applyAlignment="1">
      <alignment horizontal="center" vertical="center" wrapText="1"/>
    </xf>
    <xf numFmtId="0" fontId="3" fillId="0" borderId="0" xfId="162"/>
    <xf numFmtId="0" fontId="3" fillId="0" borderId="0" xfId="162" applyAlignment="1">
      <alignment horizontal="center"/>
    </xf>
    <xf numFmtId="0" fontId="3" fillId="0" borderId="0" xfId="162" applyAlignment="1">
      <alignment horizontal="center" vertical="center" wrapText="1"/>
    </xf>
    <xf numFmtId="0" fontId="3" fillId="0" borderId="0" xfId="162" applyAlignment="1">
      <alignment horizontal="center" wrapText="1"/>
    </xf>
    <xf numFmtId="15" fontId="3" fillId="0" borderId="9" xfId="162" applyNumberFormat="1" applyBorder="1" applyAlignment="1">
      <alignment horizontal="center" vertical="center"/>
    </xf>
    <xf numFmtId="0" fontId="3" fillId="5" borderId="9" xfId="162" applyFill="1" applyBorder="1" applyAlignment="1">
      <alignment horizontal="center" vertical="center"/>
    </xf>
    <xf numFmtId="0" fontId="3" fillId="5" borderId="12" xfId="162" applyFill="1" applyBorder="1" applyAlignment="1">
      <alignment horizontal="center" vertical="center"/>
    </xf>
    <xf numFmtId="0" fontId="3" fillId="0" borderId="9" xfId="162" applyBorder="1" applyAlignment="1">
      <alignment horizontal="center"/>
    </xf>
    <xf numFmtId="0" fontId="3" fillId="0" borderId="9" xfId="162" applyBorder="1"/>
    <xf numFmtId="44" fontId="0" fillId="0" borderId="9" xfId="163" applyFont="1" applyBorder="1" applyAlignment="1">
      <alignment vertical="center"/>
    </xf>
    <xf numFmtId="0" fontId="3" fillId="0" borderId="9" xfId="162" applyBorder="1" applyAlignment="1">
      <alignment vertical="center" wrapText="1"/>
    </xf>
    <xf numFmtId="0" fontId="3" fillId="5" borderId="9" xfId="162" applyFill="1" applyBorder="1"/>
    <xf numFmtId="44" fontId="3" fillId="5" borderId="9" xfId="162" applyNumberFormat="1" applyFill="1" applyBorder="1" applyAlignment="1">
      <alignment vertical="center"/>
    </xf>
    <xf numFmtId="0" fontId="3" fillId="5" borderId="9" xfId="162" applyFill="1" applyBorder="1" applyAlignment="1">
      <alignment vertical="center"/>
    </xf>
    <xf numFmtId="0" fontId="3" fillId="11" borderId="0" xfId="162" applyFill="1"/>
    <xf numFmtId="0" fontId="3" fillId="11" borderId="0" xfId="162" applyFill="1" applyAlignment="1">
      <alignment horizontal="center"/>
    </xf>
    <xf numFmtId="0" fontId="3" fillId="11" borderId="9" xfId="162" applyFill="1" applyBorder="1"/>
    <xf numFmtId="0" fontId="3" fillId="11" borderId="9" xfId="162" applyFill="1" applyBorder="1" applyAlignment="1">
      <alignment horizontal="center"/>
    </xf>
    <xf numFmtId="44" fontId="0" fillId="11" borderId="9" xfId="163" applyFont="1" applyFill="1" applyBorder="1" applyAlignment="1">
      <alignment horizontal="center" vertical="center"/>
    </xf>
    <xf numFmtId="44" fontId="0" fillId="0" borderId="9" xfId="163" applyFont="1" applyBorder="1" applyAlignment="1">
      <alignment horizontal="center" vertical="center"/>
    </xf>
    <xf numFmtId="0" fontId="3" fillId="0" borderId="9" xfId="162" applyBorder="1" applyAlignment="1">
      <alignment wrapText="1"/>
    </xf>
    <xf numFmtId="44" fontId="0" fillId="5" borderId="9" xfId="163" applyFont="1" applyFill="1" applyBorder="1" applyAlignment="1">
      <alignment horizontal="center" vertical="center"/>
    </xf>
    <xf numFmtId="0" fontId="3" fillId="5" borderId="9" xfId="162" applyFill="1" applyBorder="1" applyAlignment="1">
      <alignment vertical="center" wrapText="1"/>
    </xf>
    <xf numFmtId="0" fontId="3" fillId="0" borderId="0" xfId="162" applyBorder="1" applyAlignment="1">
      <alignment horizontal="center" vertical="center"/>
    </xf>
    <xf numFmtId="0" fontId="3" fillId="0" borderId="0" xfId="162" applyBorder="1"/>
    <xf numFmtId="44" fontId="0" fillId="0" borderId="0" xfId="163" applyFont="1" applyBorder="1" applyAlignment="1">
      <alignment horizontal="center" vertical="center"/>
    </xf>
    <xf numFmtId="0" fontId="3" fillId="0" borderId="0" xfId="162" applyBorder="1" applyAlignment="1">
      <alignment vertical="center" wrapText="1"/>
    </xf>
    <xf numFmtId="0" fontId="3" fillId="11" borderId="0" xfId="162" applyFill="1" applyAlignment="1">
      <alignment vertical="center"/>
    </xf>
    <xf numFmtId="0" fontId="3" fillId="11" borderId="9" xfId="162" applyFill="1" applyBorder="1" applyAlignment="1">
      <alignment horizontal="justify" vertical="center" wrapText="1"/>
    </xf>
    <xf numFmtId="0" fontId="3" fillId="0" borderId="9" xfId="162" applyBorder="1" applyAlignment="1">
      <alignment horizontal="center" vertical="center" wrapText="1"/>
    </xf>
    <xf numFmtId="0" fontId="3" fillId="0" borderId="6" xfId="162" applyBorder="1" applyAlignment="1">
      <alignment horizontal="center" vertical="center"/>
    </xf>
    <xf numFmtId="0" fontId="3" fillId="0" borderId="9" xfId="162" applyBorder="1" applyAlignment="1">
      <alignment horizontal="center" wrapText="1"/>
    </xf>
    <xf numFmtId="0" fontId="33" fillId="0" borderId="9" xfId="162" applyFont="1" applyBorder="1" applyAlignment="1">
      <alignment horizontal="center" vertical="center"/>
    </xf>
    <xf numFmtId="0" fontId="3" fillId="0" borderId="19" xfId="162" applyBorder="1" applyAlignment="1">
      <alignment horizontal="center" vertical="center"/>
    </xf>
    <xf numFmtId="0" fontId="3" fillId="0" borderId="9" xfId="162" applyFill="1" applyBorder="1" applyAlignment="1">
      <alignment horizontal="center" vertical="center"/>
    </xf>
    <xf numFmtId="0" fontId="31" fillId="0" borderId="9" xfId="162" applyFont="1" applyBorder="1" applyAlignment="1">
      <alignment horizontal="center"/>
    </xf>
    <xf numFmtId="0" fontId="31" fillId="0" borderId="9" xfId="162" applyFont="1" applyBorder="1" applyAlignment="1">
      <alignment horizontal="center" vertical="center"/>
    </xf>
    <xf numFmtId="0" fontId="3" fillId="0" borderId="9" xfId="162" applyFont="1" applyBorder="1" applyAlignment="1">
      <alignment horizontal="center" wrapText="1"/>
    </xf>
    <xf numFmtId="0" fontId="30" fillId="0" borderId="0" xfId="162" applyFont="1" applyAlignment="1">
      <alignment horizontal="center"/>
    </xf>
    <xf numFmtId="0" fontId="3" fillId="0" borderId="9" xfId="162" applyFill="1" applyBorder="1" applyAlignment="1">
      <alignment horizontal="center"/>
    </xf>
    <xf numFmtId="0" fontId="3" fillId="0" borderId="9" xfId="162" applyFill="1" applyBorder="1" applyAlignment="1">
      <alignment horizontal="center" wrapText="1"/>
    </xf>
    <xf numFmtId="0" fontId="3" fillId="12" borderId="9" xfId="162" applyFill="1" applyBorder="1" applyAlignment="1">
      <alignment horizontal="center"/>
    </xf>
    <xf numFmtId="0" fontId="3" fillId="5" borderId="12" xfId="162" applyFill="1" applyBorder="1" applyAlignment="1">
      <alignment horizontal="center" wrapText="1"/>
    </xf>
    <xf numFmtId="0" fontId="33" fillId="0" borderId="9" xfId="162" applyFont="1" applyBorder="1" applyAlignment="1">
      <alignment horizontal="center" wrapText="1"/>
    </xf>
    <xf numFmtId="44" fontId="0" fillId="12" borderId="9" xfId="163" applyFont="1" applyFill="1" applyBorder="1" applyAlignment="1">
      <alignment horizontal="center" vertical="center"/>
    </xf>
    <xf numFmtId="0" fontId="3" fillId="0" borderId="9" xfId="162" applyBorder="1" applyAlignment="1">
      <alignment horizontal="left" vertical="center"/>
    </xf>
    <xf numFmtId="0" fontId="3" fillId="0" borderId="9" xfId="162" applyBorder="1" applyAlignment="1">
      <alignment horizontal="left" vertical="center" wrapText="1"/>
    </xf>
    <xf numFmtId="0" fontId="3" fillId="3" borderId="9" xfId="162" applyFill="1" applyBorder="1" applyAlignment="1">
      <alignment horizontal="center" vertical="center"/>
    </xf>
    <xf numFmtId="0" fontId="3" fillId="11" borderId="9" xfId="162" applyFill="1" applyBorder="1" applyAlignment="1">
      <alignment wrapText="1"/>
    </xf>
    <xf numFmtId="0" fontId="3" fillId="11" borderId="0" xfId="162" applyFill="1" applyAlignment="1">
      <alignment wrapText="1"/>
    </xf>
    <xf numFmtId="0" fontId="3" fillId="11" borderId="9" xfId="162" applyFill="1" applyBorder="1" applyAlignment="1">
      <alignment horizontal="left" vertical="center" wrapText="1"/>
    </xf>
    <xf numFmtId="0" fontId="3" fillId="12" borderId="9" xfId="162" applyFill="1" applyBorder="1"/>
    <xf numFmtId="0" fontId="3" fillId="12" borderId="9" xfId="162" applyFill="1" applyBorder="1" applyAlignment="1">
      <alignment wrapText="1"/>
    </xf>
    <xf numFmtId="44" fontId="3" fillId="12" borderId="9" xfId="162" applyNumberFormat="1" applyFill="1" applyBorder="1"/>
    <xf numFmtId="44" fontId="3" fillId="12" borderId="9" xfId="162" applyNumberFormat="1" applyFill="1" applyBorder="1" applyAlignment="1">
      <alignment vertical="center"/>
    </xf>
    <xf numFmtId="44" fontId="11" fillId="0" borderId="41" xfId="2" applyFont="1" applyFill="1" applyBorder="1" applyAlignment="1" applyProtection="1">
      <alignment vertical="center" wrapText="1"/>
    </xf>
    <xf numFmtId="0" fontId="3" fillId="2" borderId="9" xfId="162" applyFill="1" applyBorder="1" applyAlignment="1">
      <alignment horizontal="center" vertical="center"/>
    </xf>
    <xf numFmtId="44" fontId="11" fillId="0" borderId="45" xfId="2" applyFont="1" applyFill="1" applyBorder="1" applyAlignment="1" applyProtection="1">
      <alignment vertical="center" wrapText="1"/>
    </xf>
    <xf numFmtId="0" fontId="3" fillId="12" borderId="9" xfId="162" applyFill="1" applyBorder="1" applyAlignment="1">
      <alignment horizontal="center" wrapText="1"/>
    </xf>
    <xf numFmtId="0" fontId="31" fillId="0" borderId="9" xfId="162" applyFont="1" applyFill="1" applyBorder="1" applyAlignment="1">
      <alignment horizontal="center" vertical="center" wrapText="1"/>
    </xf>
    <xf numFmtId="44" fontId="3" fillId="11" borderId="9" xfId="162" applyNumberFormat="1" applyFill="1" applyBorder="1" applyAlignment="1">
      <alignment horizontal="center" vertical="center" wrapText="1"/>
    </xf>
    <xf numFmtId="44" fontId="3" fillId="0" borderId="9" xfId="162" applyNumberFormat="1" applyBorder="1" applyAlignment="1">
      <alignment horizontal="center" vertical="center" wrapText="1"/>
    </xf>
    <xf numFmtId="0" fontId="3" fillId="12" borderId="9" xfId="162" applyFill="1" applyBorder="1" applyAlignment="1">
      <alignment horizontal="center" vertical="center" wrapText="1"/>
    </xf>
    <xf numFmtId="44" fontId="3" fillId="12" borderId="9" xfId="162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9" xfId="162" applyFont="1" applyBorder="1" applyAlignment="1">
      <alignment horizontal="center" vertical="center" wrapText="1"/>
    </xf>
    <xf numFmtId="0" fontId="31" fillId="11" borderId="9" xfId="162" applyFont="1" applyFill="1" applyBorder="1" applyAlignment="1">
      <alignment horizontal="center" vertical="center" wrapText="1"/>
    </xf>
    <xf numFmtId="0" fontId="31" fillId="0" borderId="9" xfId="162" applyFont="1" applyBorder="1" applyAlignment="1">
      <alignment horizontal="center" vertical="center" wrapText="1"/>
    </xf>
    <xf numFmtId="44" fontId="31" fillId="0" borderId="9" xfId="162" applyNumberFormat="1" applyFont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3" fillId="0" borderId="0" xfId="162" applyAlignment="1"/>
    <xf numFmtId="0" fontId="3" fillId="0" borderId="0" xfId="162" applyFont="1" applyAlignment="1">
      <alignment wrapText="1"/>
    </xf>
    <xf numFmtId="0" fontId="3" fillId="0" borderId="0" xfId="162" applyBorder="1" applyAlignment="1">
      <alignment horizontal="center"/>
    </xf>
    <xf numFmtId="0" fontId="3" fillId="0" borderId="0" xfId="162" applyBorder="1" applyAlignment="1">
      <alignment horizontal="center" vertical="center" wrapText="1"/>
    </xf>
    <xf numFmtId="0" fontId="3" fillId="0" borderId="0" xfId="162" applyBorder="1" applyAlignment="1">
      <alignment horizontal="center" wrapText="1"/>
    </xf>
    <xf numFmtId="15" fontId="3" fillId="0" borderId="0" xfId="162" applyNumberFormat="1" applyBorder="1" applyAlignment="1">
      <alignment horizontal="center" vertical="center"/>
    </xf>
    <xf numFmtId="0" fontId="3" fillId="0" borderId="0" xfId="162" applyBorder="1" applyAlignment="1"/>
    <xf numFmtId="0" fontId="3" fillId="0" borderId="0" xfId="162" applyBorder="1" applyAlignment="1">
      <alignment vertical="center"/>
    </xf>
    <xf numFmtId="0" fontId="2" fillId="11" borderId="9" xfId="162" applyFont="1" applyFill="1" applyBorder="1" applyAlignment="1">
      <alignment horizontal="center" vertical="center" wrapText="1"/>
    </xf>
    <xf numFmtId="0" fontId="2" fillId="0" borderId="9" xfId="162" applyFont="1" applyBorder="1" applyAlignment="1">
      <alignment horizontal="left" vertical="center" wrapText="1"/>
    </xf>
    <xf numFmtId="0" fontId="3" fillId="0" borderId="0" xfId="162" applyAlignment="1">
      <alignment vertical="center" wrapText="1"/>
    </xf>
    <xf numFmtId="0" fontId="3" fillId="11" borderId="0" xfId="162" applyFill="1" applyBorder="1"/>
    <xf numFmtId="0" fontId="2" fillId="0" borderId="0" xfId="162" applyFont="1" applyBorder="1" applyAlignment="1">
      <alignment horizontal="center" wrapText="1"/>
    </xf>
    <xf numFmtId="0" fontId="3" fillId="0" borderId="0" xfId="162" applyAlignment="1">
      <alignment horizontal="center" vertical="center" wrapText="1"/>
    </xf>
    <xf numFmtId="0" fontId="3" fillId="0" borderId="0" xfId="162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2" fillId="0" borderId="0" xfId="7" applyFont="1" applyFill="1" applyBorder="1" applyAlignment="1">
      <alignment horizontal="center" vertical="center"/>
    </xf>
    <xf numFmtId="0" fontId="20" fillId="0" borderId="0" xfId="7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12" fillId="0" borderId="0" xfId="7" applyFont="1" applyFill="1" applyBorder="1" applyAlignment="1">
      <alignment horizontal="center" vertical="center" wrapText="1"/>
    </xf>
    <xf numFmtId="0" fontId="13" fillId="2" borderId="1" xfId="7" applyFont="1" applyFill="1" applyBorder="1" applyAlignment="1">
      <alignment horizontal="center" vertical="center" wrapText="1"/>
    </xf>
    <xf numFmtId="0" fontId="13" fillId="2" borderId="2" xfId="7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justify" vertical="center" wrapText="1"/>
    </xf>
    <xf numFmtId="0" fontId="19" fillId="0" borderId="14" xfId="0" applyFont="1" applyFill="1" applyBorder="1" applyAlignment="1">
      <alignment horizontal="justify" vertical="center" wrapText="1"/>
    </xf>
    <xf numFmtId="1" fontId="19" fillId="0" borderId="6" xfId="0" applyNumberFormat="1" applyFont="1" applyFill="1" applyBorder="1" applyAlignment="1">
      <alignment horizontal="justify" vertical="center" wrapText="1"/>
    </xf>
    <xf numFmtId="1" fontId="19" fillId="0" borderId="7" xfId="0" applyNumberFormat="1" applyFont="1" applyFill="1" applyBorder="1" applyAlignment="1">
      <alignment horizontal="justify" vertical="center" wrapText="1"/>
    </xf>
    <xf numFmtId="0" fontId="11" fillId="0" borderId="3" xfId="7" applyFont="1" applyFill="1" applyBorder="1" applyAlignment="1">
      <alignment horizontal="center" vertical="center" wrapText="1"/>
    </xf>
    <xf numFmtId="0" fontId="11" fillId="0" borderId="0" xfId="7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5" borderId="21" xfId="63" applyFont="1" applyFill="1" applyBorder="1" applyAlignment="1" applyProtection="1">
      <alignment horizontal="center" vertical="center" wrapText="1"/>
    </xf>
    <xf numFmtId="0" fontId="12" fillId="5" borderId="29" xfId="63" applyFont="1" applyFill="1" applyBorder="1" applyAlignment="1" applyProtection="1">
      <alignment horizontal="center" vertical="center" wrapText="1"/>
    </xf>
    <xf numFmtId="3" fontId="28" fillId="5" borderId="22" xfId="7" applyNumberFormat="1" applyFont="1" applyFill="1" applyBorder="1" applyAlignment="1" applyProtection="1">
      <alignment horizontal="center" vertical="center" wrapText="1"/>
    </xf>
    <xf numFmtId="0" fontId="28" fillId="5" borderId="12" xfId="7" applyFont="1" applyFill="1" applyBorder="1" applyAlignment="1" applyProtection="1">
      <alignment horizontal="center" vertical="center" wrapText="1"/>
    </xf>
    <xf numFmtId="0" fontId="28" fillId="5" borderId="25" xfId="7" applyFont="1" applyFill="1" applyBorder="1" applyAlignment="1" applyProtection="1">
      <alignment horizontal="center" vertical="center" wrapText="1"/>
    </xf>
    <xf numFmtId="0" fontId="28" fillId="5" borderId="28" xfId="7" applyFont="1" applyFill="1" applyBorder="1" applyAlignment="1" applyProtection="1">
      <alignment horizontal="center" vertical="center" wrapText="1"/>
    </xf>
    <xf numFmtId="0" fontId="28" fillId="5" borderId="27" xfId="7" applyFont="1" applyFill="1" applyBorder="1" applyAlignment="1" applyProtection="1">
      <alignment horizontal="center" vertical="center" wrapText="1"/>
    </xf>
    <xf numFmtId="0" fontId="28" fillId="5" borderId="10" xfId="7" applyFont="1" applyFill="1" applyBorder="1" applyAlignment="1" applyProtection="1">
      <alignment horizontal="center" vertical="center" wrapText="1"/>
    </xf>
    <xf numFmtId="0" fontId="15" fillId="0" borderId="44" xfId="63" applyFont="1" applyBorder="1" applyAlignment="1" applyProtection="1">
      <alignment horizontal="center" vertical="center"/>
    </xf>
    <xf numFmtId="0" fontId="15" fillId="9" borderId="6" xfId="63" applyFont="1" applyFill="1" applyBorder="1" applyAlignment="1" applyProtection="1">
      <alignment horizontal="center" vertical="center"/>
    </xf>
    <xf numFmtId="0" fontId="15" fillId="9" borderId="5" xfId="63" applyFont="1" applyFill="1" applyBorder="1" applyAlignment="1" applyProtection="1">
      <alignment horizontal="center" vertical="center"/>
    </xf>
    <xf numFmtId="0" fontId="15" fillId="9" borderId="7" xfId="63" applyFont="1" applyFill="1" applyBorder="1" applyAlignment="1" applyProtection="1">
      <alignment horizontal="center" vertical="center"/>
    </xf>
    <xf numFmtId="3" fontId="28" fillId="10" borderId="10" xfId="7" applyNumberFormat="1" applyFont="1" applyFill="1" applyBorder="1" applyAlignment="1" applyProtection="1">
      <alignment horizontal="center" vertical="center" wrapText="1"/>
    </xf>
    <xf numFmtId="0" fontId="28" fillId="10" borderId="12" xfId="7" applyFont="1" applyFill="1" applyBorder="1" applyAlignment="1" applyProtection="1">
      <alignment horizontal="center" vertical="center" wrapText="1"/>
    </xf>
    <xf numFmtId="0" fontId="28" fillId="10" borderId="19" xfId="7" applyFont="1" applyFill="1" applyBorder="1" applyAlignment="1" applyProtection="1">
      <alignment horizontal="center" vertical="center" wrapText="1"/>
    </xf>
    <xf numFmtId="0" fontId="28" fillId="10" borderId="10" xfId="7" applyFont="1" applyFill="1" applyBorder="1" applyAlignment="1" applyProtection="1">
      <alignment horizontal="center" vertical="center" wrapText="1"/>
    </xf>
    <xf numFmtId="0" fontId="28" fillId="10" borderId="28" xfId="7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3" fillId="0" borderId="0" xfId="63" applyFont="1" applyAlignment="1">
      <alignment horizontal="center" vertical="center" wrapText="1"/>
    </xf>
    <xf numFmtId="0" fontId="23" fillId="0" borderId="0" xfId="63" applyFont="1" applyAlignment="1">
      <alignment horizontal="center" vertical="center"/>
    </xf>
    <xf numFmtId="0" fontId="28" fillId="5" borderId="21" xfId="63" applyFont="1" applyFill="1" applyBorder="1" applyAlignment="1">
      <alignment horizontal="center" vertical="center" wrapText="1"/>
    </xf>
    <xf numFmtId="0" fontId="28" fillId="5" borderId="29" xfId="63" applyFont="1" applyFill="1" applyBorder="1" applyAlignment="1">
      <alignment horizontal="center" vertical="center" wrapText="1"/>
    </xf>
    <xf numFmtId="3" fontId="28" fillId="5" borderId="22" xfId="7" applyNumberFormat="1" applyFont="1" applyFill="1" applyBorder="1" applyAlignment="1">
      <alignment horizontal="center" vertical="center" wrapText="1"/>
    </xf>
    <xf numFmtId="0" fontId="28" fillId="5" borderId="12" xfId="7" applyFont="1" applyFill="1" applyBorder="1" applyAlignment="1">
      <alignment horizontal="center" vertical="center" wrapText="1"/>
    </xf>
    <xf numFmtId="0" fontId="28" fillId="5" borderId="13" xfId="7" applyFont="1" applyFill="1" applyBorder="1" applyAlignment="1">
      <alignment horizontal="center" vertical="center" wrapText="1"/>
    </xf>
    <xf numFmtId="0" fontId="28" fillId="5" borderId="24" xfId="7" applyFont="1" applyFill="1" applyBorder="1" applyAlignment="1">
      <alignment horizontal="center" vertical="center" wrapText="1"/>
    </xf>
    <xf numFmtId="0" fontId="28" fillId="5" borderId="14" xfId="7" applyFont="1" applyFill="1" applyBorder="1" applyAlignment="1">
      <alignment horizontal="center" vertical="center" wrapText="1"/>
    </xf>
    <xf numFmtId="3" fontId="28" fillId="5" borderId="27" xfId="7" applyNumberFormat="1" applyFont="1" applyFill="1" applyBorder="1" applyAlignment="1">
      <alignment horizontal="center" vertical="center" wrapText="1"/>
    </xf>
    <xf numFmtId="3" fontId="28" fillId="5" borderId="19" xfId="7" applyNumberFormat="1" applyFont="1" applyFill="1" applyBorder="1" applyAlignment="1">
      <alignment horizontal="center" vertical="center" wrapText="1"/>
    </xf>
    <xf numFmtId="0" fontId="28" fillId="5" borderId="25" xfId="7" applyFont="1" applyFill="1" applyBorder="1" applyAlignment="1">
      <alignment horizontal="center" vertical="center" wrapText="1"/>
    </xf>
    <xf numFmtId="0" fontId="28" fillId="5" borderId="28" xfId="7" applyFont="1" applyFill="1" applyBorder="1" applyAlignment="1">
      <alignment horizontal="center" vertical="center" wrapText="1"/>
    </xf>
    <xf numFmtId="0" fontId="3" fillId="0" borderId="0" xfId="162" applyAlignment="1">
      <alignment horizontal="center" vertical="center" wrapText="1"/>
    </xf>
    <xf numFmtId="0" fontId="3" fillId="0" borderId="43" xfId="162" applyBorder="1" applyAlignment="1">
      <alignment horizontal="center" vertical="center" wrapText="1"/>
    </xf>
    <xf numFmtId="0" fontId="2" fillId="0" borderId="6" xfId="162" applyFont="1" applyBorder="1" applyAlignment="1">
      <alignment horizontal="center" wrapText="1"/>
    </xf>
    <xf numFmtId="0" fontId="3" fillId="0" borderId="5" xfId="162" applyFont="1" applyBorder="1" applyAlignment="1">
      <alignment horizontal="center" wrapText="1"/>
    </xf>
    <xf numFmtId="0" fontId="3" fillId="0" borderId="7" xfId="162" applyFont="1" applyBorder="1" applyAlignment="1">
      <alignment horizontal="center" wrapText="1"/>
    </xf>
    <xf numFmtId="0" fontId="32" fillId="0" borderId="0" xfId="162" applyFont="1" applyAlignment="1">
      <alignment horizontal="center"/>
    </xf>
    <xf numFmtId="0" fontId="3" fillId="0" borderId="9" xfId="162" applyBorder="1" applyAlignment="1">
      <alignment horizontal="center" vertical="center" wrapText="1"/>
    </xf>
    <xf numFmtId="0" fontId="3" fillId="0" borderId="0" xfId="162" applyAlignment="1">
      <alignment horizontal="center" wrapText="1"/>
    </xf>
    <xf numFmtId="0" fontId="3" fillId="0" borderId="43" xfId="162" applyBorder="1" applyAlignment="1">
      <alignment horizontal="center" wrapText="1"/>
    </xf>
    <xf numFmtId="0" fontId="3" fillId="0" borderId="4" xfId="162" applyBorder="1" applyAlignment="1">
      <alignment horizontal="center" vertical="center"/>
    </xf>
    <xf numFmtId="0" fontId="1" fillId="0" borderId="0" xfId="162" applyFont="1" applyAlignment="1">
      <alignment horizontal="right" vertical="center" wrapText="1"/>
    </xf>
    <xf numFmtId="0" fontId="3" fillId="0" borderId="0" xfId="162" applyAlignment="1">
      <alignment horizontal="right" vertical="center" wrapText="1"/>
    </xf>
    <xf numFmtId="0" fontId="1" fillId="0" borderId="9" xfId="162" applyFont="1" applyBorder="1" applyAlignment="1">
      <alignment horizontal="center" vertical="center" wrapText="1"/>
    </xf>
    <xf numFmtId="0" fontId="3" fillId="5" borderId="9" xfId="162" applyFill="1" applyBorder="1" applyAlignment="1">
      <alignment horizontal="center" vertical="center"/>
    </xf>
    <xf numFmtId="0" fontId="3" fillId="5" borderId="9" xfId="162" applyFill="1" applyBorder="1" applyAlignment="1">
      <alignment horizontal="center"/>
    </xf>
    <xf numFmtId="0" fontId="1" fillId="0" borderId="0" xfId="162" applyFont="1" applyAlignment="1">
      <alignment horizontal="center" vertical="center" wrapText="1"/>
    </xf>
    <xf numFmtId="0" fontId="2" fillId="0" borderId="9" xfId="162" applyFont="1" applyBorder="1" applyAlignment="1">
      <alignment horizontal="center" wrapText="1"/>
    </xf>
    <xf numFmtId="0" fontId="3" fillId="5" borderId="9" xfId="162" applyFill="1" applyBorder="1" applyAlignment="1">
      <alignment horizontal="center" vertical="center" wrapText="1"/>
    </xf>
    <xf numFmtId="0" fontId="3" fillId="0" borderId="0" xfId="162" applyBorder="1" applyAlignment="1">
      <alignment horizontal="center" wrapText="1"/>
    </xf>
    <xf numFmtId="0" fontId="3" fillId="3" borderId="12" xfId="162" applyFill="1" applyBorder="1" applyAlignment="1">
      <alignment horizontal="center" vertical="center" wrapText="1"/>
    </xf>
    <xf numFmtId="0" fontId="3" fillId="3" borderId="10" xfId="162" applyFill="1" applyBorder="1" applyAlignment="1">
      <alignment horizontal="center" vertical="center" wrapText="1"/>
    </xf>
    <xf numFmtId="0" fontId="3" fillId="3" borderId="12" xfId="162" applyFill="1" applyBorder="1" applyAlignment="1">
      <alignment horizontal="center" vertical="center"/>
    </xf>
    <xf numFmtId="0" fontId="3" fillId="3" borderId="10" xfId="162" applyFill="1" applyBorder="1" applyAlignment="1">
      <alignment horizontal="center" vertical="center"/>
    </xf>
    <xf numFmtId="0" fontId="3" fillId="3" borderId="9" xfId="162" applyFill="1" applyBorder="1" applyAlignment="1">
      <alignment horizontal="center" vertical="center" wrapText="1"/>
    </xf>
    <xf numFmtId="0" fontId="3" fillId="3" borderId="9" xfId="162" applyFill="1" applyBorder="1" applyAlignment="1">
      <alignment horizontal="center"/>
    </xf>
    <xf numFmtId="0" fontId="2" fillId="0" borderId="5" xfId="162" applyFont="1" applyBorder="1" applyAlignment="1">
      <alignment horizontal="center" wrapText="1"/>
    </xf>
    <xf numFmtId="0" fontId="2" fillId="0" borderId="7" xfId="162" applyFont="1" applyBorder="1" applyAlignment="1">
      <alignment horizontal="center" wrapText="1"/>
    </xf>
    <xf numFmtId="0" fontId="3" fillId="0" borderId="0" xfId="162" applyBorder="1" applyAlignment="1">
      <alignment horizontal="center" vertical="center"/>
    </xf>
    <xf numFmtId="0" fontId="3" fillId="0" borderId="6" xfId="162" applyBorder="1" applyAlignment="1">
      <alignment horizontal="center" vertical="center" wrapText="1"/>
    </xf>
    <xf numFmtId="0" fontId="3" fillId="0" borderId="5" xfId="162" applyBorder="1" applyAlignment="1">
      <alignment horizontal="center" vertical="center" wrapText="1"/>
    </xf>
    <xf numFmtId="0" fontId="3" fillId="0" borderId="7" xfId="162" applyBorder="1" applyAlignment="1">
      <alignment horizontal="center" vertical="center" wrapText="1"/>
    </xf>
    <xf numFmtId="0" fontId="1" fillId="0" borderId="0" xfId="162" applyFont="1" applyAlignment="1">
      <alignment horizontal="right" wrapText="1"/>
    </xf>
    <xf numFmtId="0" fontId="3" fillId="0" borderId="0" xfId="162" applyAlignment="1">
      <alignment horizontal="right" wrapText="1"/>
    </xf>
    <xf numFmtId="0" fontId="2" fillId="0" borderId="0" xfId="162" applyFont="1" applyBorder="1" applyAlignment="1">
      <alignment horizontal="center" vertical="center"/>
    </xf>
    <xf numFmtId="0" fontId="3" fillId="2" borderId="12" xfId="162" applyFill="1" applyBorder="1" applyAlignment="1">
      <alignment horizontal="center" vertical="center"/>
    </xf>
    <xf numFmtId="0" fontId="3" fillId="2" borderId="10" xfId="162" applyFill="1" applyBorder="1" applyAlignment="1">
      <alignment horizontal="center" vertical="center"/>
    </xf>
    <xf numFmtId="0" fontId="3" fillId="2" borderId="12" xfId="162" applyFill="1" applyBorder="1" applyAlignment="1">
      <alignment vertical="center"/>
    </xf>
    <xf numFmtId="0" fontId="3" fillId="2" borderId="10" xfId="162" applyFill="1" applyBorder="1" applyAlignment="1">
      <alignment vertical="center"/>
    </xf>
    <xf numFmtId="0" fontId="3" fillId="2" borderId="10" xfId="162" applyFill="1" applyBorder="1" applyAlignment="1">
      <alignment horizontal="center" vertical="center" wrapText="1"/>
    </xf>
    <xf numFmtId="0" fontId="3" fillId="2" borderId="9" xfId="162" applyFill="1" applyBorder="1" applyAlignment="1">
      <alignment horizontal="center" vertical="center" wrapText="1"/>
    </xf>
    <xf numFmtId="0" fontId="3" fillId="2" borderId="9" xfId="162" applyFill="1" applyBorder="1" applyAlignment="1">
      <alignment horizontal="center"/>
    </xf>
    <xf numFmtId="0" fontId="1" fillId="0" borderId="6" xfId="162" applyFont="1" applyBorder="1" applyAlignment="1">
      <alignment horizontal="center" vertical="center" wrapText="1"/>
    </xf>
    <xf numFmtId="0" fontId="1" fillId="0" borderId="5" xfId="162" applyFont="1" applyBorder="1" applyAlignment="1">
      <alignment horizontal="center" vertical="center" wrapText="1"/>
    </xf>
    <xf numFmtId="0" fontId="1" fillId="0" borderId="7" xfId="162" applyFont="1" applyBorder="1" applyAlignment="1">
      <alignment horizontal="center" vertical="center" wrapText="1"/>
    </xf>
    <xf numFmtId="0" fontId="3" fillId="5" borderId="12" xfId="162" applyFill="1" applyBorder="1" applyAlignment="1">
      <alignment horizontal="center" vertical="center"/>
    </xf>
    <xf numFmtId="0" fontId="3" fillId="5" borderId="10" xfId="162" applyFill="1" applyBorder="1" applyAlignment="1">
      <alignment horizontal="center" vertical="center"/>
    </xf>
  </cellXfs>
  <cellStyles count="164">
    <cellStyle name="Euro" xfId="4"/>
    <cellStyle name="Euro 2" xfId="67"/>
    <cellStyle name="Millares" xfId="1" builtinId="3"/>
    <cellStyle name="Millares 2" xfId="5"/>
    <cellStyle name="Millares 2 10" xfId="68"/>
    <cellStyle name="Millares 2 2" xfId="69"/>
    <cellStyle name="Millares 2 2 10" xfId="70"/>
    <cellStyle name="Millares 2 2 2" xfId="71"/>
    <cellStyle name="Millares 2 2 3" xfId="72"/>
    <cellStyle name="Millares 2 2 4" xfId="73"/>
    <cellStyle name="Millares 2 2 5" xfId="74"/>
    <cellStyle name="Millares 2 2 6" xfId="75"/>
    <cellStyle name="Millares 2 2 7" xfId="76"/>
    <cellStyle name="Millares 2 2 8" xfId="77"/>
    <cellStyle name="Millares 2 2 9" xfId="78"/>
    <cellStyle name="Millares 2 3" xfId="79"/>
    <cellStyle name="Millares 2 4" xfId="80"/>
    <cellStyle name="Millares 2 5" xfId="81"/>
    <cellStyle name="Millares 2 6" xfId="82"/>
    <cellStyle name="Millares 2 7" xfId="83"/>
    <cellStyle name="Millares 2 8" xfId="84"/>
    <cellStyle name="Millares 2 9" xfId="85"/>
    <cellStyle name="Millares 3" xfId="18"/>
    <cellStyle name="Millares 3 10" xfId="86"/>
    <cellStyle name="Millares 3 11" xfId="87"/>
    <cellStyle name="Millares 3 2" xfId="19"/>
    <cellStyle name="Millares 3 2 2" xfId="53"/>
    <cellStyle name="Millares 3 2 2 2" xfId="88"/>
    <cellStyle name="Millares 3 2 3" xfId="89"/>
    <cellStyle name="Millares 3 3" xfId="52"/>
    <cellStyle name="Millares 3 3 2" xfId="90"/>
    <cellStyle name="Millares 3 4" xfId="91"/>
    <cellStyle name="Millares 3 5" xfId="92"/>
    <cellStyle name="Millares 3 6" xfId="93"/>
    <cellStyle name="Millares 3 7" xfId="94"/>
    <cellStyle name="Millares 3 8" xfId="95"/>
    <cellStyle name="Millares 3 9" xfId="96"/>
    <cellStyle name="Millares 4" xfId="20"/>
    <cellStyle name="Millares 4 2" xfId="21"/>
    <cellStyle name="Millares 4 2 2" xfId="55"/>
    <cellStyle name="Millares 4 2 2 2" xfId="97"/>
    <cellStyle name="Millares 4 2 3" xfId="98"/>
    <cellStyle name="Millares 4 3" xfId="54"/>
    <cellStyle name="Millares 4 3 2" xfId="99"/>
    <cellStyle name="Millares 4 4" xfId="100"/>
    <cellStyle name="Millares 5" xfId="101"/>
    <cellStyle name="Moneda" xfId="2" builtinId="4"/>
    <cellStyle name="Moneda 11" xfId="102"/>
    <cellStyle name="Moneda 12" xfId="103"/>
    <cellStyle name="Moneda 2" xfId="3"/>
    <cellStyle name="Moneda 2 10" xfId="104"/>
    <cellStyle name="Moneda 2 11" xfId="105"/>
    <cellStyle name="Moneda 2 2" xfId="15"/>
    <cellStyle name="Moneda 2 3" xfId="106"/>
    <cellStyle name="Moneda 2 4" xfId="107"/>
    <cellStyle name="Moneda 2 5" xfId="108"/>
    <cellStyle name="Moneda 2 6" xfId="109"/>
    <cellStyle name="Moneda 2 7" xfId="110"/>
    <cellStyle name="Moneda 2 8" xfId="111"/>
    <cellStyle name="Moneda 2 9" xfId="112"/>
    <cellStyle name="Moneda 3" xfId="12"/>
    <cellStyle name="Moneda 3 10" xfId="113"/>
    <cellStyle name="Moneda 3 2" xfId="48"/>
    <cellStyle name="Moneda 3 3" xfId="114"/>
    <cellStyle name="Moneda 3 4" xfId="115"/>
    <cellStyle name="Moneda 3 5" xfId="116"/>
    <cellStyle name="Moneda 3 6" xfId="117"/>
    <cellStyle name="Moneda 3 7" xfId="118"/>
    <cellStyle name="Moneda 3 8" xfId="119"/>
    <cellStyle name="Moneda 3 9" xfId="120"/>
    <cellStyle name="Moneda 4" xfId="14"/>
    <cellStyle name="Moneda 4 2" xfId="50"/>
    <cellStyle name="Moneda 5" xfId="33"/>
    <cellStyle name="Moneda 5 2" xfId="35"/>
    <cellStyle name="Moneda 6" xfId="66"/>
    <cellStyle name="Moneda 7" xfId="163"/>
    <cellStyle name="Moneda 8" xfId="121"/>
    <cellStyle name="Normal" xfId="0" builtinId="0"/>
    <cellStyle name="Normal 10" xfId="32"/>
    <cellStyle name="Normal 10 2" xfId="62"/>
    <cellStyle name="Normal 10 3" xfId="63"/>
    <cellStyle name="Normal 11" xfId="38"/>
    <cellStyle name="Normal 11 2" xfId="39"/>
    <cellStyle name="Normal 11 2 2" xfId="65"/>
    <cellStyle name="Normal 12" xfId="40"/>
    <cellStyle name="Normal 13" xfId="162"/>
    <cellStyle name="Normal 2" xfId="6"/>
    <cellStyle name="Normal 2 10" xfId="64"/>
    <cellStyle name="Normal 2 11" xfId="122"/>
    <cellStyle name="Normal 2 12" xfId="123"/>
    <cellStyle name="Normal 2 2" xfId="7"/>
    <cellStyle name="Normal 2 3" xfId="22"/>
    <cellStyle name="Normal 2 3 2" xfId="56"/>
    <cellStyle name="Normal 2 3 2 2" xfId="124"/>
    <cellStyle name="Normal 2 3 3" xfId="125"/>
    <cellStyle name="Normal 2 4" xfId="44"/>
    <cellStyle name="Normal 2 4 2" xfId="126"/>
    <cellStyle name="Normal 2 5" xfId="127"/>
    <cellStyle name="Normal 2 6" xfId="128"/>
    <cellStyle name="Normal 2 7" xfId="129"/>
    <cellStyle name="Normal 2 8" xfId="130"/>
    <cellStyle name="Normal 2 9" xfId="131"/>
    <cellStyle name="Normal 3" xfId="8"/>
    <cellStyle name="Normal 3 10" xfId="132"/>
    <cellStyle name="Normal 3 11" xfId="133"/>
    <cellStyle name="Normal 3 2" xfId="23"/>
    <cellStyle name="Normal 3 3" xfId="134"/>
    <cellStyle name="Normal 3 4" xfId="135"/>
    <cellStyle name="Normal 3 5" xfId="136"/>
    <cellStyle name="Normal 3 6" xfId="137"/>
    <cellStyle name="Normal 3 7" xfId="138"/>
    <cellStyle name="Normal 3 8" xfId="139"/>
    <cellStyle name="Normal 3 9" xfId="140"/>
    <cellStyle name="Normal 4" xfId="9"/>
    <cellStyle name="Normal 4 2" xfId="24"/>
    <cellStyle name="Normal 4 2 2" xfId="57"/>
    <cellStyle name="Normal 4 2 2 2" xfId="141"/>
    <cellStyle name="Normal 4 2 3" xfId="142"/>
    <cellStyle name="Normal 4 3" xfId="45"/>
    <cellStyle name="Normal 4 3 2" xfId="143"/>
    <cellStyle name="Normal 4 4" xfId="144"/>
    <cellStyle name="Normal 5" xfId="10"/>
    <cellStyle name="Normal 5 2" xfId="25"/>
    <cellStyle name="Normal 5 2 2" xfId="58"/>
    <cellStyle name="Normal 5 2 2 2" xfId="145"/>
    <cellStyle name="Normal 5 2 3" xfId="146"/>
    <cellStyle name="Normal 5 3" xfId="46"/>
    <cellStyle name="Normal 5 3 2" xfId="147"/>
    <cellStyle name="Normal 5 4" xfId="148"/>
    <cellStyle name="Normal 6" xfId="11"/>
    <cellStyle name="Normal 6 2" xfId="26"/>
    <cellStyle name="Normal 6 2 2" xfId="59"/>
    <cellStyle name="Normal 6 2 2 2" xfId="149"/>
    <cellStyle name="Normal 6 2 3" xfId="150"/>
    <cellStyle name="Normal 6 3" xfId="47"/>
    <cellStyle name="Normal 6 3 2" xfId="151"/>
    <cellStyle name="Normal 6 4" xfId="152"/>
    <cellStyle name="Normal 7" xfId="13"/>
    <cellStyle name="Normal 7 2" xfId="27"/>
    <cellStyle name="Normal 7 2 2" xfId="60"/>
    <cellStyle name="Normal 7 2 2 2" xfId="153"/>
    <cellStyle name="Normal 7 2 3" xfId="154"/>
    <cellStyle name="Normal 7 3" xfId="49"/>
    <cellStyle name="Normal 7 3 2" xfId="155"/>
    <cellStyle name="Normal 7 4" xfId="156"/>
    <cellStyle name="Normal 8" xfId="17"/>
    <cellStyle name="Normal 8 2" xfId="28"/>
    <cellStyle name="Normal 8 2 2" xfId="41"/>
    <cellStyle name="Normal 8 2 2 2" xfId="157"/>
    <cellStyle name="Normal 8 2 3" xfId="61"/>
    <cellStyle name="Normal 8 2 4" xfId="158"/>
    <cellStyle name="Normal 8 3" xfId="34"/>
    <cellStyle name="Normal 8 3 2" xfId="159"/>
    <cellStyle name="Normal 8 4" xfId="51"/>
    <cellStyle name="Normal 9" xfId="31"/>
    <cellStyle name="Normal 9 2" xfId="37"/>
    <cellStyle name="Normal 9 2 2" xfId="42"/>
    <cellStyle name="Normal 9 3" xfId="160"/>
    <cellStyle name="Normal_OBRAS_1" xfId="16"/>
    <cellStyle name="Notas 2" xfId="161"/>
    <cellStyle name="Porcentaje" xfId="30" builtinId="5"/>
    <cellStyle name="Porcentaje 2" xfId="29"/>
    <cellStyle name="Porcentaje 3" xfId="36"/>
    <cellStyle name="Porcentual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75141</xdr:rowOff>
    </xdr:from>
    <xdr:to>
      <xdr:col>1</xdr:col>
      <xdr:colOff>523569</xdr:colOff>
      <xdr:row>5</xdr:row>
      <xdr:rowOff>0</xdr:rowOff>
    </xdr:to>
    <xdr:pic>
      <xdr:nvPicPr>
        <xdr:cNvPr id="2" name="Picture 5" descr="DIF JALISCO INSTITUCIO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141"/>
          <a:ext cx="1942794" cy="1039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3</xdr:row>
      <xdr:rowOff>16073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50" cy="587573"/>
        </a:xfrm>
        <a:prstGeom prst="rect">
          <a:avLst/>
        </a:prstGeom>
      </xdr:spPr>
    </xdr:pic>
    <xdr:clientData/>
  </xdr:twoCellAnchor>
  <xdr:twoCellAnchor editAs="oneCell">
    <xdr:from>
      <xdr:col>3</xdr:col>
      <xdr:colOff>654845</xdr:colOff>
      <xdr:row>0</xdr:row>
      <xdr:rowOff>0</xdr:rowOff>
    </xdr:from>
    <xdr:to>
      <xdr:col>6</xdr:col>
      <xdr:colOff>19052</xdr:colOff>
      <xdr:row>3</xdr:row>
      <xdr:rowOff>104775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9845" y="0"/>
          <a:ext cx="2995613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640555</xdr:colOff>
      <xdr:row>0</xdr:row>
      <xdr:rowOff>0</xdr:rowOff>
    </xdr:from>
    <xdr:to>
      <xdr:col>8</xdr:col>
      <xdr:colOff>79829</xdr:colOff>
      <xdr:row>4</xdr:row>
      <xdr:rowOff>44862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6961" y="0"/>
          <a:ext cx="2225337" cy="80686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3</xdr:row>
      <xdr:rowOff>16073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50" cy="587573"/>
        </a:xfrm>
        <a:prstGeom prst="rect">
          <a:avLst/>
        </a:prstGeom>
      </xdr:spPr>
    </xdr:pic>
    <xdr:clientData/>
  </xdr:twoCellAnchor>
  <xdr:twoCellAnchor editAs="oneCell">
    <xdr:from>
      <xdr:col>3</xdr:col>
      <xdr:colOff>130968</xdr:colOff>
      <xdr:row>0</xdr:row>
      <xdr:rowOff>11906</xdr:rowOff>
    </xdr:from>
    <xdr:to>
      <xdr:col>5</xdr:col>
      <xdr:colOff>1197769</xdr:colOff>
      <xdr:row>3</xdr:row>
      <xdr:rowOff>116681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687" y="11906"/>
          <a:ext cx="2995613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188119</xdr:colOff>
      <xdr:row>0</xdr:row>
      <xdr:rowOff>0</xdr:rowOff>
    </xdr:from>
    <xdr:to>
      <xdr:col>7</xdr:col>
      <xdr:colOff>2413457</xdr:colOff>
      <xdr:row>4</xdr:row>
      <xdr:rowOff>44862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0"/>
          <a:ext cx="2225338" cy="80686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3</xdr:row>
      <xdr:rowOff>16073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50" cy="587573"/>
        </a:xfrm>
        <a:prstGeom prst="rect">
          <a:avLst/>
        </a:prstGeom>
      </xdr:spPr>
    </xdr:pic>
    <xdr:clientData/>
  </xdr:twoCellAnchor>
  <xdr:twoCellAnchor editAs="oneCell">
    <xdr:from>
      <xdr:col>2</xdr:col>
      <xdr:colOff>166689</xdr:colOff>
      <xdr:row>0</xdr:row>
      <xdr:rowOff>35718</xdr:rowOff>
    </xdr:from>
    <xdr:to>
      <xdr:col>5</xdr:col>
      <xdr:colOff>769145</xdr:colOff>
      <xdr:row>3</xdr:row>
      <xdr:rowOff>140493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970" y="35718"/>
          <a:ext cx="2995613" cy="676275"/>
        </a:xfrm>
        <a:prstGeom prst="rect">
          <a:avLst/>
        </a:prstGeom>
      </xdr:spPr>
    </xdr:pic>
    <xdr:clientData/>
  </xdr:twoCellAnchor>
  <xdr:twoCellAnchor editAs="oneCell">
    <xdr:from>
      <xdr:col>5</xdr:col>
      <xdr:colOff>1426367</xdr:colOff>
      <xdr:row>0</xdr:row>
      <xdr:rowOff>71438</xdr:rowOff>
    </xdr:from>
    <xdr:to>
      <xdr:col>6</xdr:col>
      <xdr:colOff>1008518</xdr:colOff>
      <xdr:row>4</xdr:row>
      <xdr:rowOff>116300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7805" y="71438"/>
          <a:ext cx="2225338" cy="8068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265640</xdr:rowOff>
    </xdr:from>
    <xdr:to>
      <xdr:col>0</xdr:col>
      <xdr:colOff>820078</xdr:colOff>
      <xdr:row>5</xdr:row>
      <xdr:rowOff>28574</xdr:rowOff>
    </xdr:to>
    <xdr:pic>
      <xdr:nvPicPr>
        <xdr:cNvPr id="2" name="Picture 5" descr="DIF JALISCO INSTITUCIO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98965"/>
          <a:ext cx="693078" cy="791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125</xdr:row>
      <xdr:rowOff>76200</xdr:rowOff>
    </xdr:from>
    <xdr:to>
      <xdr:col>3</xdr:col>
      <xdr:colOff>0</xdr:colOff>
      <xdr:row>125</xdr:row>
      <xdr:rowOff>76200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2924175" y="246507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125</xdr:row>
      <xdr:rowOff>76200</xdr:rowOff>
    </xdr:from>
    <xdr:to>
      <xdr:col>4</xdr:col>
      <xdr:colOff>0</xdr:colOff>
      <xdr:row>125</xdr:row>
      <xdr:rowOff>76200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5314950" y="24650700"/>
          <a:ext cx="386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419100</xdr:colOff>
      <xdr:row>125</xdr:row>
      <xdr:rowOff>76200</xdr:rowOff>
    </xdr:from>
    <xdr:to>
      <xdr:col>3</xdr:col>
      <xdr:colOff>0</xdr:colOff>
      <xdr:row>125</xdr:row>
      <xdr:rowOff>76200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2924175" y="246507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125</xdr:row>
      <xdr:rowOff>76200</xdr:rowOff>
    </xdr:from>
    <xdr:to>
      <xdr:col>5</xdr:col>
      <xdr:colOff>0</xdr:colOff>
      <xdr:row>125</xdr:row>
      <xdr:rowOff>76200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14950" y="24650700"/>
          <a:ext cx="7467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419100</xdr:colOff>
      <xdr:row>125</xdr:row>
      <xdr:rowOff>76200</xdr:rowOff>
    </xdr:from>
    <xdr:to>
      <xdr:col>3</xdr:col>
      <xdr:colOff>0</xdr:colOff>
      <xdr:row>125</xdr:row>
      <xdr:rowOff>76200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2924175" y="246507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125</xdr:row>
      <xdr:rowOff>76200</xdr:rowOff>
    </xdr:from>
    <xdr:to>
      <xdr:col>5</xdr:col>
      <xdr:colOff>0</xdr:colOff>
      <xdr:row>125</xdr:row>
      <xdr:rowOff>76200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5314950" y="24650700"/>
          <a:ext cx="7467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419100</xdr:colOff>
      <xdr:row>125</xdr:row>
      <xdr:rowOff>76200</xdr:rowOff>
    </xdr:from>
    <xdr:to>
      <xdr:col>7</xdr:col>
      <xdr:colOff>0</xdr:colOff>
      <xdr:row>125</xdr:row>
      <xdr:rowOff>76200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2927350" y="22195367"/>
          <a:ext cx="10308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125</xdr:row>
      <xdr:rowOff>76200</xdr:rowOff>
    </xdr:from>
    <xdr:to>
      <xdr:col>8</xdr:col>
      <xdr:colOff>0</xdr:colOff>
      <xdr:row>125</xdr:row>
      <xdr:rowOff>76200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3958167" y="22195367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419100</xdr:colOff>
      <xdr:row>125</xdr:row>
      <xdr:rowOff>76200</xdr:rowOff>
    </xdr:from>
    <xdr:to>
      <xdr:col>7</xdr:col>
      <xdr:colOff>0</xdr:colOff>
      <xdr:row>125</xdr:row>
      <xdr:rowOff>76200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2927350" y="22195367"/>
          <a:ext cx="10308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125</xdr:row>
      <xdr:rowOff>76200</xdr:rowOff>
    </xdr:from>
    <xdr:to>
      <xdr:col>9</xdr:col>
      <xdr:colOff>0</xdr:colOff>
      <xdr:row>125</xdr:row>
      <xdr:rowOff>76200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>
          <a:off x="3958167" y="22195367"/>
          <a:ext cx="26246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419100</xdr:colOff>
      <xdr:row>125</xdr:row>
      <xdr:rowOff>76200</xdr:rowOff>
    </xdr:from>
    <xdr:to>
      <xdr:col>7</xdr:col>
      <xdr:colOff>0</xdr:colOff>
      <xdr:row>125</xdr:row>
      <xdr:rowOff>76200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927350" y="22195367"/>
          <a:ext cx="10308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125</xdr:row>
      <xdr:rowOff>76200</xdr:rowOff>
    </xdr:from>
    <xdr:to>
      <xdr:col>9</xdr:col>
      <xdr:colOff>0</xdr:colOff>
      <xdr:row>125</xdr:row>
      <xdr:rowOff>76200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>
          <a:off x="3958167" y="22195367"/>
          <a:ext cx="26246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125</xdr:row>
      <xdr:rowOff>76200</xdr:rowOff>
    </xdr:from>
    <xdr:to>
      <xdr:col>11</xdr:col>
      <xdr:colOff>0</xdr:colOff>
      <xdr:row>125</xdr:row>
      <xdr:rowOff>76200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7001933" y="22195367"/>
          <a:ext cx="10308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125</xdr:row>
      <xdr:rowOff>76200</xdr:rowOff>
    </xdr:from>
    <xdr:to>
      <xdr:col>12</xdr:col>
      <xdr:colOff>0</xdr:colOff>
      <xdr:row>125</xdr:row>
      <xdr:rowOff>76200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8032750" y="22195367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125</xdr:row>
      <xdr:rowOff>76200</xdr:rowOff>
    </xdr:from>
    <xdr:to>
      <xdr:col>11</xdr:col>
      <xdr:colOff>0</xdr:colOff>
      <xdr:row>125</xdr:row>
      <xdr:rowOff>76200</xdr:rowOff>
    </xdr:to>
    <xdr:sp macro="" textlink="">
      <xdr:nvSpPr>
        <xdr:cNvPr id="16" name="Line 4"/>
        <xdr:cNvSpPr>
          <a:spLocks noChangeShapeType="1"/>
        </xdr:cNvSpPr>
      </xdr:nvSpPr>
      <xdr:spPr bwMode="auto">
        <a:xfrm>
          <a:off x="7001933" y="22195367"/>
          <a:ext cx="10308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125</xdr:row>
      <xdr:rowOff>76200</xdr:rowOff>
    </xdr:from>
    <xdr:to>
      <xdr:col>13</xdr:col>
      <xdr:colOff>0</xdr:colOff>
      <xdr:row>125</xdr:row>
      <xdr:rowOff>76200</xdr:rowOff>
    </xdr:to>
    <xdr:sp macro="" textlink="">
      <xdr:nvSpPr>
        <xdr:cNvPr id="17" name="Line 4"/>
        <xdr:cNvSpPr>
          <a:spLocks noChangeShapeType="1"/>
        </xdr:cNvSpPr>
      </xdr:nvSpPr>
      <xdr:spPr bwMode="auto">
        <a:xfrm>
          <a:off x="8032750" y="22195367"/>
          <a:ext cx="262466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125</xdr:row>
      <xdr:rowOff>76200</xdr:rowOff>
    </xdr:from>
    <xdr:to>
      <xdr:col>11</xdr:col>
      <xdr:colOff>0</xdr:colOff>
      <xdr:row>125</xdr:row>
      <xdr:rowOff>76200</xdr:rowOff>
    </xdr:to>
    <xdr:sp macro="" textlink="">
      <xdr:nvSpPr>
        <xdr:cNvPr id="18" name="Line 4"/>
        <xdr:cNvSpPr>
          <a:spLocks noChangeShapeType="1"/>
        </xdr:cNvSpPr>
      </xdr:nvSpPr>
      <xdr:spPr bwMode="auto">
        <a:xfrm>
          <a:off x="7001933" y="22195367"/>
          <a:ext cx="10308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125</xdr:row>
      <xdr:rowOff>76200</xdr:rowOff>
    </xdr:from>
    <xdr:to>
      <xdr:col>13</xdr:col>
      <xdr:colOff>0</xdr:colOff>
      <xdr:row>125</xdr:row>
      <xdr:rowOff>76200</xdr:rowOff>
    </xdr:to>
    <xdr:sp macro="" textlink="">
      <xdr:nvSpPr>
        <xdr:cNvPr id="19" name="Line 4"/>
        <xdr:cNvSpPr>
          <a:spLocks noChangeShapeType="1"/>
        </xdr:cNvSpPr>
      </xdr:nvSpPr>
      <xdr:spPr bwMode="auto">
        <a:xfrm>
          <a:off x="8032750" y="22195367"/>
          <a:ext cx="262466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419100</xdr:colOff>
      <xdr:row>125</xdr:row>
      <xdr:rowOff>76200</xdr:rowOff>
    </xdr:from>
    <xdr:to>
      <xdr:col>15</xdr:col>
      <xdr:colOff>0</xdr:colOff>
      <xdr:row>125</xdr:row>
      <xdr:rowOff>76200</xdr:rowOff>
    </xdr:to>
    <xdr:sp macro="" textlink="">
      <xdr:nvSpPr>
        <xdr:cNvPr id="20" name="Line 4"/>
        <xdr:cNvSpPr>
          <a:spLocks noChangeShapeType="1"/>
        </xdr:cNvSpPr>
      </xdr:nvSpPr>
      <xdr:spPr bwMode="auto">
        <a:xfrm>
          <a:off x="11076517" y="22195367"/>
          <a:ext cx="103081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125</xdr:row>
      <xdr:rowOff>76200</xdr:rowOff>
    </xdr:from>
    <xdr:to>
      <xdr:col>16</xdr:col>
      <xdr:colOff>0</xdr:colOff>
      <xdr:row>125</xdr:row>
      <xdr:rowOff>76200</xdr:rowOff>
    </xdr:to>
    <xdr:sp macro="" textlink="">
      <xdr:nvSpPr>
        <xdr:cNvPr id="21" name="Line 4"/>
        <xdr:cNvSpPr>
          <a:spLocks noChangeShapeType="1"/>
        </xdr:cNvSpPr>
      </xdr:nvSpPr>
      <xdr:spPr bwMode="auto">
        <a:xfrm>
          <a:off x="12107333" y="22195367"/>
          <a:ext cx="131233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419100</xdr:colOff>
      <xdr:row>125</xdr:row>
      <xdr:rowOff>76200</xdr:rowOff>
    </xdr:from>
    <xdr:to>
      <xdr:col>15</xdr:col>
      <xdr:colOff>0</xdr:colOff>
      <xdr:row>125</xdr:row>
      <xdr:rowOff>76200</xdr:rowOff>
    </xdr:to>
    <xdr:sp macro="" textlink="">
      <xdr:nvSpPr>
        <xdr:cNvPr id="22" name="Line 4"/>
        <xdr:cNvSpPr>
          <a:spLocks noChangeShapeType="1"/>
        </xdr:cNvSpPr>
      </xdr:nvSpPr>
      <xdr:spPr bwMode="auto">
        <a:xfrm>
          <a:off x="11076517" y="22195367"/>
          <a:ext cx="103081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125</xdr:row>
      <xdr:rowOff>76200</xdr:rowOff>
    </xdr:from>
    <xdr:to>
      <xdr:col>17</xdr:col>
      <xdr:colOff>0</xdr:colOff>
      <xdr:row>125</xdr:row>
      <xdr:rowOff>76200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12107333" y="22195367"/>
          <a:ext cx="262466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419100</xdr:colOff>
      <xdr:row>125</xdr:row>
      <xdr:rowOff>76200</xdr:rowOff>
    </xdr:from>
    <xdr:to>
      <xdr:col>15</xdr:col>
      <xdr:colOff>0</xdr:colOff>
      <xdr:row>125</xdr:row>
      <xdr:rowOff>76200</xdr:rowOff>
    </xdr:to>
    <xdr:sp macro="" textlink="">
      <xdr:nvSpPr>
        <xdr:cNvPr id="24" name="Line 4"/>
        <xdr:cNvSpPr>
          <a:spLocks noChangeShapeType="1"/>
        </xdr:cNvSpPr>
      </xdr:nvSpPr>
      <xdr:spPr bwMode="auto">
        <a:xfrm>
          <a:off x="11076517" y="22195367"/>
          <a:ext cx="103081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125</xdr:row>
      <xdr:rowOff>76200</xdr:rowOff>
    </xdr:from>
    <xdr:to>
      <xdr:col>17</xdr:col>
      <xdr:colOff>0</xdr:colOff>
      <xdr:row>125</xdr:row>
      <xdr:rowOff>76200</xdr:rowOff>
    </xdr:to>
    <xdr:sp macro="" textlink="">
      <xdr:nvSpPr>
        <xdr:cNvPr id="25" name="Line 4"/>
        <xdr:cNvSpPr>
          <a:spLocks noChangeShapeType="1"/>
        </xdr:cNvSpPr>
      </xdr:nvSpPr>
      <xdr:spPr bwMode="auto">
        <a:xfrm>
          <a:off x="12107333" y="22195367"/>
          <a:ext cx="262466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419100</xdr:colOff>
      <xdr:row>125</xdr:row>
      <xdr:rowOff>76200</xdr:rowOff>
    </xdr:from>
    <xdr:to>
      <xdr:col>19</xdr:col>
      <xdr:colOff>0</xdr:colOff>
      <xdr:row>125</xdr:row>
      <xdr:rowOff>76200</xdr:rowOff>
    </xdr:to>
    <xdr:sp macro="" textlink="">
      <xdr:nvSpPr>
        <xdr:cNvPr id="26" name="Line 4"/>
        <xdr:cNvSpPr>
          <a:spLocks noChangeShapeType="1"/>
        </xdr:cNvSpPr>
      </xdr:nvSpPr>
      <xdr:spPr bwMode="auto">
        <a:xfrm>
          <a:off x="15151100" y="22195367"/>
          <a:ext cx="10308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125</xdr:row>
      <xdr:rowOff>76200</xdr:rowOff>
    </xdr:from>
    <xdr:to>
      <xdr:col>20</xdr:col>
      <xdr:colOff>0</xdr:colOff>
      <xdr:row>125</xdr:row>
      <xdr:rowOff>76200</xdr:rowOff>
    </xdr:to>
    <xdr:sp macro="" textlink="">
      <xdr:nvSpPr>
        <xdr:cNvPr id="27" name="Line 4"/>
        <xdr:cNvSpPr>
          <a:spLocks noChangeShapeType="1"/>
        </xdr:cNvSpPr>
      </xdr:nvSpPr>
      <xdr:spPr bwMode="auto">
        <a:xfrm>
          <a:off x="16181917" y="22195367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419100</xdr:colOff>
      <xdr:row>125</xdr:row>
      <xdr:rowOff>76200</xdr:rowOff>
    </xdr:from>
    <xdr:to>
      <xdr:col>19</xdr:col>
      <xdr:colOff>0</xdr:colOff>
      <xdr:row>125</xdr:row>
      <xdr:rowOff>76200</xdr:rowOff>
    </xdr:to>
    <xdr:sp macro="" textlink="">
      <xdr:nvSpPr>
        <xdr:cNvPr id="28" name="Line 4"/>
        <xdr:cNvSpPr>
          <a:spLocks noChangeShapeType="1"/>
        </xdr:cNvSpPr>
      </xdr:nvSpPr>
      <xdr:spPr bwMode="auto">
        <a:xfrm>
          <a:off x="15151100" y="22195367"/>
          <a:ext cx="10308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125</xdr:row>
      <xdr:rowOff>76200</xdr:rowOff>
    </xdr:from>
    <xdr:to>
      <xdr:col>21</xdr:col>
      <xdr:colOff>0</xdr:colOff>
      <xdr:row>125</xdr:row>
      <xdr:rowOff>76200</xdr:rowOff>
    </xdr:to>
    <xdr:sp macro="" textlink="">
      <xdr:nvSpPr>
        <xdr:cNvPr id="29" name="Line 4"/>
        <xdr:cNvSpPr>
          <a:spLocks noChangeShapeType="1"/>
        </xdr:cNvSpPr>
      </xdr:nvSpPr>
      <xdr:spPr bwMode="auto">
        <a:xfrm>
          <a:off x="16181917" y="22195367"/>
          <a:ext cx="26246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419100</xdr:colOff>
      <xdr:row>125</xdr:row>
      <xdr:rowOff>76200</xdr:rowOff>
    </xdr:from>
    <xdr:to>
      <xdr:col>19</xdr:col>
      <xdr:colOff>0</xdr:colOff>
      <xdr:row>125</xdr:row>
      <xdr:rowOff>76200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15151100" y="22195367"/>
          <a:ext cx="10308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125</xdr:row>
      <xdr:rowOff>76200</xdr:rowOff>
    </xdr:from>
    <xdr:to>
      <xdr:col>21</xdr:col>
      <xdr:colOff>0</xdr:colOff>
      <xdr:row>125</xdr:row>
      <xdr:rowOff>76200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16181917" y="22195367"/>
          <a:ext cx="262466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419100</xdr:colOff>
      <xdr:row>125</xdr:row>
      <xdr:rowOff>76200</xdr:rowOff>
    </xdr:from>
    <xdr:to>
      <xdr:col>23</xdr:col>
      <xdr:colOff>0</xdr:colOff>
      <xdr:row>125</xdr:row>
      <xdr:rowOff>76200</xdr:rowOff>
    </xdr:to>
    <xdr:sp macro="" textlink="">
      <xdr:nvSpPr>
        <xdr:cNvPr id="32" name="Line 4"/>
        <xdr:cNvSpPr>
          <a:spLocks noChangeShapeType="1"/>
        </xdr:cNvSpPr>
      </xdr:nvSpPr>
      <xdr:spPr bwMode="auto">
        <a:xfrm>
          <a:off x="19225683" y="22195367"/>
          <a:ext cx="10308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125</xdr:row>
      <xdr:rowOff>76200</xdr:rowOff>
    </xdr:from>
    <xdr:to>
      <xdr:col>24</xdr:col>
      <xdr:colOff>0</xdr:colOff>
      <xdr:row>125</xdr:row>
      <xdr:rowOff>76200</xdr:rowOff>
    </xdr:to>
    <xdr:sp macro="" textlink="">
      <xdr:nvSpPr>
        <xdr:cNvPr id="33" name="Line 4"/>
        <xdr:cNvSpPr>
          <a:spLocks noChangeShapeType="1"/>
        </xdr:cNvSpPr>
      </xdr:nvSpPr>
      <xdr:spPr bwMode="auto">
        <a:xfrm>
          <a:off x="20256500" y="22195367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419100</xdr:colOff>
      <xdr:row>125</xdr:row>
      <xdr:rowOff>76200</xdr:rowOff>
    </xdr:from>
    <xdr:to>
      <xdr:col>23</xdr:col>
      <xdr:colOff>0</xdr:colOff>
      <xdr:row>125</xdr:row>
      <xdr:rowOff>76200</xdr:rowOff>
    </xdr:to>
    <xdr:sp macro="" textlink="">
      <xdr:nvSpPr>
        <xdr:cNvPr id="34" name="Line 4"/>
        <xdr:cNvSpPr>
          <a:spLocks noChangeShapeType="1"/>
        </xdr:cNvSpPr>
      </xdr:nvSpPr>
      <xdr:spPr bwMode="auto">
        <a:xfrm>
          <a:off x="19225683" y="22195367"/>
          <a:ext cx="10308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125</xdr:row>
      <xdr:rowOff>76200</xdr:rowOff>
    </xdr:from>
    <xdr:to>
      <xdr:col>25</xdr:col>
      <xdr:colOff>0</xdr:colOff>
      <xdr:row>125</xdr:row>
      <xdr:rowOff>76200</xdr:rowOff>
    </xdr:to>
    <xdr:sp macro="" textlink="">
      <xdr:nvSpPr>
        <xdr:cNvPr id="35" name="Line 4"/>
        <xdr:cNvSpPr>
          <a:spLocks noChangeShapeType="1"/>
        </xdr:cNvSpPr>
      </xdr:nvSpPr>
      <xdr:spPr bwMode="auto">
        <a:xfrm>
          <a:off x="20256500" y="22195367"/>
          <a:ext cx="262466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419100</xdr:colOff>
      <xdr:row>125</xdr:row>
      <xdr:rowOff>76200</xdr:rowOff>
    </xdr:from>
    <xdr:to>
      <xdr:col>23</xdr:col>
      <xdr:colOff>0</xdr:colOff>
      <xdr:row>125</xdr:row>
      <xdr:rowOff>76200</xdr:rowOff>
    </xdr:to>
    <xdr:sp macro="" textlink="">
      <xdr:nvSpPr>
        <xdr:cNvPr id="36" name="Line 4"/>
        <xdr:cNvSpPr>
          <a:spLocks noChangeShapeType="1"/>
        </xdr:cNvSpPr>
      </xdr:nvSpPr>
      <xdr:spPr bwMode="auto">
        <a:xfrm>
          <a:off x="19225683" y="22195367"/>
          <a:ext cx="10308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125</xdr:row>
      <xdr:rowOff>76200</xdr:rowOff>
    </xdr:from>
    <xdr:to>
      <xdr:col>25</xdr:col>
      <xdr:colOff>0</xdr:colOff>
      <xdr:row>125</xdr:row>
      <xdr:rowOff>76200</xdr:rowOff>
    </xdr:to>
    <xdr:sp macro="" textlink="">
      <xdr:nvSpPr>
        <xdr:cNvPr id="37" name="Line 4"/>
        <xdr:cNvSpPr>
          <a:spLocks noChangeShapeType="1"/>
        </xdr:cNvSpPr>
      </xdr:nvSpPr>
      <xdr:spPr bwMode="auto">
        <a:xfrm>
          <a:off x="20256500" y="22195367"/>
          <a:ext cx="262466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134</xdr:row>
      <xdr:rowOff>76200</xdr:rowOff>
    </xdr:from>
    <xdr:to>
      <xdr:col>3</xdr:col>
      <xdr:colOff>0</xdr:colOff>
      <xdr:row>134</xdr:row>
      <xdr:rowOff>76200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2924175" y="243649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134</xdr:row>
      <xdr:rowOff>76200</xdr:rowOff>
    </xdr:from>
    <xdr:to>
      <xdr:col>7</xdr:col>
      <xdr:colOff>0</xdr:colOff>
      <xdr:row>134</xdr:row>
      <xdr:rowOff>76200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5314950" y="24364950"/>
          <a:ext cx="386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134</xdr:row>
      <xdr:rowOff>76200</xdr:rowOff>
    </xdr:from>
    <xdr:to>
      <xdr:col>3</xdr:col>
      <xdr:colOff>0</xdr:colOff>
      <xdr:row>134</xdr:row>
      <xdr:rowOff>76200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2924175" y="243649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134</xdr:row>
      <xdr:rowOff>76200</xdr:rowOff>
    </xdr:from>
    <xdr:to>
      <xdr:col>7</xdr:col>
      <xdr:colOff>0</xdr:colOff>
      <xdr:row>134</xdr:row>
      <xdr:rowOff>76200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5314950" y="24364950"/>
          <a:ext cx="386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134</xdr:row>
      <xdr:rowOff>76200</xdr:rowOff>
    </xdr:from>
    <xdr:to>
      <xdr:col>3</xdr:col>
      <xdr:colOff>0</xdr:colOff>
      <xdr:row>134</xdr:row>
      <xdr:rowOff>76200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2924175" y="243649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134</xdr:row>
      <xdr:rowOff>76200</xdr:rowOff>
    </xdr:from>
    <xdr:to>
      <xdr:col>7</xdr:col>
      <xdr:colOff>0</xdr:colOff>
      <xdr:row>134</xdr:row>
      <xdr:rowOff>76200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5314950" y="24364950"/>
          <a:ext cx="386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723899</xdr:colOff>
      <xdr:row>58</xdr:row>
      <xdr:rowOff>0</xdr:rowOff>
    </xdr:from>
    <xdr:to>
      <xdr:col>6</xdr:col>
      <xdr:colOff>841831</xdr:colOff>
      <xdr:row>58</xdr:row>
      <xdr:rowOff>159162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49" y="38995350"/>
          <a:ext cx="2222957" cy="806862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</xdr:colOff>
      <xdr:row>0</xdr:row>
      <xdr:rowOff>47624</xdr:rowOff>
    </xdr:from>
    <xdr:to>
      <xdr:col>0</xdr:col>
      <xdr:colOff>759618</xdr:colOff>
      <xdr:row>0</xdr:row>
      <xdr:rowOff>635197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" y="47624"/>
          <a:ext cx="819150" cy="587573"/>
        </a:xfrm>
        <a:prstGeom prst="rect">
          <a:avLst/>
        </a:prstGeom>
      </xdr:spPr>
    </xdr:pic>
    <xdr:clientData/>
  </xdr:twoCellAnchor>
  <xdr:twoCellAnchor editAs="oneCell">
    <xdr:from>
      <xdr:col>3</xdr:col>
      <xdr:colOff>790575</xdr:colOff>
      <xdr:row>0</xdr:row>
      <xdr:rowOff>0</xdr:rowOff>
    </xdr:from>
    <xdr:to>
      <xdr:col>5</xdr:col>
      <xdr:colOff>476250</xdr:colOff>
      <xdr:row>0</xdr:row>
      <xdr:rowOff>676275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5" y="0"/>
          <a:ext cx="2228850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1066801</xdr:colOff>
      <xdr:row>0</xdr:row>
      <xdr:rowOff>0</xdr:rowOff>
    </xdr:from>
    <xdr:to>
      <xdr:col>7</xdr:col>
      <xdr:colOff>13156</xdr:colOff>
      <xdr:row>1</xdr:row>
      <xdr:rowOff>16287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6" y="0"/>
          <a:ext cx="2289630" cy="80686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0</xdr:row>
      <xdr:rowOff>47623</xdr:rowOff>
    </xdr:from>
    <xdr:to>
      <xdr:col>0</xdr:col>
      <xdr:colOff>857250</xdr:colOff>
      <xdr:row>1</xdr:row>
      <xdr:rowOff>23812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" y="47623"/>
          <a:ext cx="821532" cy="559595"/>
        </a:xfrm>
        <a:prstGeom prst="rect">
          <a:avLst/>
        </a:prstGeom>
      </xdr:spPr>
    </xdr:pic>
    <xdr:clientData/>
  </xdr:twoCellAnchor>
  <xdr:twoCellAnchor editAs="oneCell">
    <xdr:from>
      <xdr:col>4</xdr:col>
      <xdr:colOff>442912</xdr:colOff>
      <xdr:row>0</xdr:row>
      <xdr:rowOff>0</xdr:rowOff>
    </xdr:from>
    <xdr:to>
      <xdr:col>6</xdr:col>
      <xdr:colOff>1558673</xdr:colOff>
      <xdr:row>1</xdr:row>
      <xdr:rowOff>35719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7506" y="0"/>
          <a:ext cx="3044573" cy="619125"/>
        </a:xfrm>
        <a:prstGeom prst="rect">
          <a:avLst/>
        </a:prstGeom>
      </xdr:spPr>
    </xdr:pic>
    <xdr:clientData/>
  </xdr:twoCellAnchor>
  <xdr:twoCellAnchor editAs="oneCell">
    <xdr:from>
      <xdr:col>8</xdr:col>
      <xdr:colOff>154782</xdr:colOff>
      <xdr:row>0</xdr:row>
      <xdr:rowOff>0</xdr:rowOff>
    </xdr:from>
    <xdr:to>
      <xdr:col>8</xdr:col>
      <xdr:colOff>2297907</xdr:colOff>
      <xdr:row>1</xdr:row>
      <xdr:rowOff>202407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9438" y="0"/>
          <a:ext cx="2143125" cy="78581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3</xdr:row>
      <xdr:rowOff>16073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9150" cy="587573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0</xdr:row>
      <xdr:rowOff>0</xdr:rowOff>
    </xdr:from>
    <xdr:to>
      <xdr:col>6</xdr:col>
      <xdr:colOff>74613</xdr:colOff>
      <xdr:row>3</xdr:row>
      <xdr:rowOff>104775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0" y="0"/>
          <a:ext cx="2995613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136524</xdr:colOff>
      <xdr:row>0</xdr:row>
      <xdr:rowOff>0</xdr:rowOff>
    </xdr:from>
    <xdr:to>
      <xdr:col>8</xdr:col>
      <xdr:colOff>115549</xdr:colOff>
      <xdr:row>4</xdr:row>
      <xdr:rowOff>44862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5524" y="0"/>
          <a:ext cx="2217400" cy="8068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">
          <cell r="B10" t="str">
            <v xml:space="preserve">Proyecto No.: </v>
          </cell>
        </row>
      </sheetData>
      <sheetData sheetId="1">
        <row r="6">
          <cell r="C6" t="str">
            <v>Padrón de Beneficiarios</v>
          </cell>
        </row>
        <row r="7">
          <cell r="C7" t="str">
            <v>Dirección para la Inclusión de las Personas con Discapacidad</v>
          </cell>
        </row>
        <row r="8">
          <cell r="C8" t="str">
            <v>Sillas de Ruedas Convencionales 20"
Ramo 33</v>
          </cell>
        </row>
        <row r="10">
          <cell r="A10" t="str">
            <v xml:space="preserve">Proyecto No.: </v>
          </cell>
          <cell r="B10">
            <v>35</v>
          </cell>
          <cell r="D10" t="str">
            <v>Nombre del Proyecto:</v>
          </cell>
          <cell r="F10" t="str">
            <v>Otorgar apoyos funcionales para las personas con discapacidad neuromotora y visual  de escasos recursos económicos del Estado de Jalisco.</v>
          </cell>
          <cell r="O10" t="str">
            <v>Fecha de Entrega:</v>
          </cell>
          <cell r="P10">
            <v>41989</v>
          </cell>
        </row>
        <row r="12">
          <cell r="A12" t="str">
            <v xml:space="preserve">No. </v>
          </cell>
          <cell r="B12" t="str">
            <v>Nombre:
Comenzar por apellido paterno, materno nombre(s)</v>
          </cell>
          <cell r="D12" t="str">
            <v>SEXO</v>
          </cell>
          <cell r="F12" t="str">
            <v>Edad</v>
          </cell>
          <cell r="G12" t="str">
            <v xml:space="preserve">Ubicación </v>
          </cell>
          <cell r="I12" t="str">
            <v>Domicilio</v>
          </cell>
          <cell r="M12" t="str">
            <v>Diagnóstico</v>
          </cell>
          <cell r="N12" t="str">
            <v>Pob. Tot.  Del Mpio. con Disc Neuromotora</v>
          </cell>
          <cell r="O12" t="str">
            <v>Costo</v>
          </cell>
          <cell r="P12" t="str">
            <v>Observaciones</v>
          </cell>
        </row>
        <row r="13">
          <cell r="B13" t="str">
            <v xml:space="preserve">Apellido </v>
          </cell>
          <cell r="C13" t="str">
            <v>Nombre(s)</v>
          </cell>
          <cell r="D13" t="str">
            <v>Hombre</v>
          </cell>
          <cell r="E13" t="str">
            <v>Mujer</v>
          </cell>
          <cell r="G13" t="str">
            <v>Región</v>
          </cell>
          <cell r="H13" t="str">
            <v>Municipio</v>
          </cell>
          <cell r="I13" t="str">
            <v>Calle y No.</v>
          </cell>
          <cell r="J13" t="str">
            <v>Colonia</v>
          </cell>
          <cell r="K13" t="str">
            <v>Cp.</v>
          </cell>
          <cell r="L13" t="str">
            <v>TELEFONO</v>
          </cell>
        </row>
      </sheetData>
      <sheetData sheetId="2">
        <row r="6">
          <cell r="C6" t="str">
            <v>Padrón de Beneficiarios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view="pageBreakPreview" topLeftCell="A2" zoomScale="60" zoomScaleNormal="90" workbookViewId="0">
      <selection activeCell="E22" sqref="E22"/>
    </sheetView>
  </sheetViews>
  <sheetFormatPr baseColWidth="10" defaultRowHeight="12.75" x14ac:dyDescent="0.2"/>
  <cols>
    <col min="1" max="1" width="21.28515625" customWidth="1"/>
    <col min="2" max="2" width="47.140625" customWidth="1"/>
    <col min="3" max="3" width="64.140625" customWidth="1"/>
    <col min="4" max="4" width="23.7109375" customWidth="1"/>
    <col min="5" max="5" width="24.42578125" bestFit="1" customWidth="1"/>
    <col min="6" max="6" width="31.5703125" customWidth="1"/>
    <col min="7" max="7" width="20.5703125" customWidth="1"/>
    <col min="8" max="8" width="22.7109375" customWidth="1"/>
    <col min="9" max="9" width="13.28515625" customWidth="1"/>
  </cols>
  <sheetData>
    <row r="1" spans="1:8" ht="27.75" customHeight="1" x14ac:dyDescent="0.2">
      <c r="A1" s="220"/>
      <c r="B1" s="220"/>
      <c r="C1" s="220"/>
      <c r="D1" s="220"/>
      <c r="E1" s="220"/>
      <c r="F1" s="220"/>
      <c r="G1" s="220"/>
      <c r="H1" s="220"/>
    </row>
    <row r="2" spans="1:8" x14ac:dyDescent="0.2">
      <c r="A2" s="221" t="s">
        <v>37</v>
      </c>
      <c r="B2" s="221"/>
      <c r="C2" s="221"/>
      <c r="D2" s="221"/>
      <c r="E2" s="221"/>
      <c r="F2" s="221"/>
      <c r="G2" s="221"/>
      <c r="H2" s="221"/>
    </row>
    <row r="3" spans="1:8" ht="15.75" customHeight="1" x14ac:dyDescent="0.2">
      <c r="A3" s="221"/>
      <c r="B3" s="221"/>
      <c r="C3" s="221"/>
      <c r="D3" s="221"/>
      <c r="E3" s="221"/>
      <c r="F3" s="221"/>
      <c r="G3" s="221"/>
      <c r="H3" s="221"/>
    </row>
    <row r="4" spans="1:8" ht="15.75" customHeight="1" x14ac:dyDescent="0.2">
      <c r="A4" s="221"/>
      <c r="B4" s="221"/>
      <c r="C4" s="221"/>
      <c r="D4" s="221"/>
      <c r="E4" s="221"/>
      <c r="F4" s="221"/>
      <c r="G4" s="221"/>
      <c r="H4" s="221"/>
    </row>
    <row r="5" spans="1:8" ht="15.75" customHeight="1" x14ac:dyDescent="0.2">
      <c r="A5" s="221"/>
      <c r="B5" s="221"/>
      <c r="C5" s="221"/>
      <c r="D5" s="221"/>
      <c r="E5" s="221"/>
      <c r="F5" s="221"/>
      <c r="G5" s="221"/>
      <c r="H5" s="221"/>
    </row>
    <row r="6" spans="1:8" ht="15.75" customHeight="1" x14ac:dyDescent="0.2">
      <c r="A6" s="221"/>
      <c r="B6" s="221"/>
      <c r="C6" s="221"/>
      <c r="D6" s="221"/>
      <c r="E6" s="221"/>
      <c r="F6" s="221"/>
      <c r="G6" s="221"/>
      <c r="H6" s="221"/>
    </row>
    <row r="7" spans="1:8" ht="15.75" customHeight="1" x14ac:dyDescent="0.2">
      <c r="A7" s="221"/>
      <c r="B7" s="221"/>
      <c r="C7" s="221"/>
      <c r="D7" s="221"/>
      <c r="E7" s="221"/>
      <c r="F7" s="221"/>
      <c r="G7" s="221"/>
      <c r="H7" s="221"/>
    </row>
    <row r="8" spans="1:8" ht="15" customHeight="1" x14ac:dyDescent="0.25">
      <c r="A8" s="32"/>
      <c r="B8" s="14"/>
      <c r="C8" s="14"/>
      <c r="D8" s="14"/>
      <c r="E8" s="14"/>
      <c r="F8" s="14"/>
      <c r="G8" s="14"/>
      <c r="H8" s="33"/>
    </row>
    <row r="9" spans="1:8" ht="16.5" hidden="1" customHeight="1" x14ac:dyDescent="0.25">
      <c r="A9" s="32"/>
      <c r="B9" s="14"/>
      <c r="C9" s="14"/>
      <c r="D9" s="14"/>
      <c r="E9" s="14"/>
      <c r="F9" s="14"/>
      <c r="G9" s="14"/>
      <c r="H9" s="33"/>
    </row>
    <row r="10" spans="1:8" ht="15" hidden="1" customHeight="1" x14ac:dyDescent="0.25">
      <c r="A10" s="32"/>
      <c r="B10" s="14"/>
      <c r="C10" s="14"/>
      <c r="D10" s="14"/>
      <c r="E10" s="14"/>
      <c r="F10" s="14"/>
      <c r="G10" s="14"/>
      <c r="H10" s="4"/>
    </row>
    <row r="11" spans="1:8" ht="13.5" thickBot="1" x14ac:dyDescent="0.25">
      <c r="A11" s="14"/>
      <c r="B11" s="14"/>
      <c r="C11" s="4"/>
      <c r="D11" s="4"/>
      <c r="E11" s="4"/>
      <c r="F11" s="4"/>
      <c r="G11" s="4"/>
      <c r="H11" s="4"/>
    </row>
    <row r="12" spans="1:8" x14ac:dyDescent="0.2">
      <c r="A12" s="222" t="s">
        <v>27</v>
      </c>
      <c r="B12" s="222" t="s">
        <v>10</v>
      </c>
      <c r="C12" s="222" t="s">
        <v>28</v>
      </c>
      <c r="D12" s="222" t="s">
        <v>38</v>
      </c>
      <c r="E12" s="222" t="s">
        <v>11</v>
      </c>
      <c r="F12" s="222" t="s">
        <v>39</v>
      </c>
      <c r="G12" s="222" t="s">
        <v>31</v>
      </c>
      <c r="H12" s="222" t="s">
        <v>29</v>
      </c>
    </row>
    <row r="13" spans="1:8" ht="28.5" customHeight="1" thickBot="1" x14ac:dyDescent="0.25">
      <c r="A13" s="223"/>
      <c r="B13" s="223"/>
      <c r="C13" s="224"/>
      <c r="D13" s="224"/>
      <c r="E13" s="223"/>
      <c r="F13" s="223"/>
      <c r="G13" s="223"/>
      <c r="H13" s="223"/>
    </row>
    <row r="14" spans="1:8" ht="60" x14ac:dyDescent="0.2">
      <c r="A14" s="34">
        <v>100</v>
      </c>
      <c r="B14" s="35" t="s">
        <v>20</v>
      </c>
      <c r="C14" s="36" t="s">
        <v>1</v>
      </c>
      <c r="D14" s="35" t="s">
        <v>40</v>
      </c>
      <c r="E14" s="55"/>
      <c r="F14" s="56">
        <v>0.16</v>
      </c>
      <c r="G14" s="57">
        <f t="shared" ref="G14:G18" si="0">+A14*E14*F14</f>
        <v>0</v>
      </c>
      <c r="H14" s="58">
        <f t="shared" ref="H14:H32" si="1">+A14*E14+G14</f>
        <v>0</v>
      </c>
    </row>
    <row r="15" spans="1:8" ht="105" x14ac:dyDescent="0.2">
      <c r="A15" s="34">
        <v>40</v>
      </c>
      <c r="B15" s="35" t="s">
        <v>21</v>
      </c>
      <c r="C15" s="36" t="s">
        <v>7</v>
      </c>
      <c r="D15" s="35" t="s">
        <v>40</v>
      </c>
      <c r="E15" s="59"/>
      <c r="F15" s="56">
        <v>0.16</v>
      </c>
      <c r="G15" s="57">
        <f t="shared" si="0"/>
        <v>0</v>
      </c>
      <c r="H15" s="58">
        <f t="shared" si="1"/>
        <v>0</v>
      </c>
    </row>
    <row r="16" spans="1:8" ht="105" x14ac:dyDescent="0.2">
      <c r="A16" s="34">
        <v>30</v>
      </c>
      <c r="B16" s="35" t="s">
        <v>22</v>
      </c>
      <c r="C16" s="36" t="s">
        <v>2</v>
      </c>
      <c r="D16" s="35" t="s">
        <v>40</v>
      </c>
      <c r="E16" s="59"/>
      <c r="F16" s="56">
        <v>0.16</v>
      </c>
      <c r="G16" s="57">
        <f t="shared" si="0"/>
        <v>0</v>
      </c>
      <c r="H16" s="58">
        <f t="shared" si="1"/>
        <v>0</v>
      </c>
    </row>
    <row r="17" spans="1:8" ht="90" x14ac:dyDescent="0.2">
      <c r="A17" s="34">
        <v>30</v>
      </c>
      <c r="B17" s="35" t="s">
        <v>23</v>
      </c>
      <c r="C17" s="36" t="s">
        <v>3</v>
      </c>
      <c r="D17" s="35" t="s">
        <v>40</v>
      </c>
      <c r="E17" s="59"/>
      <c r="F17" s="56">
        <v>0.16</v>
      </c>
      <c r="G17" s="57">
        <f t="shared" si="0"/>
        <v>0</v>
      </c>
      <c r="H17" s="58">
        <f t="shared" si="1"/>
        <v>0</v>
      </c>
    </row>
    <row r="18" spans="1:8" ht="105" x14ac:dyDescent="0.2">
      <c r="A18" s="34">
        <v>30</v>
      </c>
      <c r="B18" s="35" t="s">
        <v>24</v>
      </c>
      <c r="C18" s="36" t="s">
        <v>4</v>
      </c>
      <c r="D18" s="35" t="s">
        <v>40</v>
      </c>
      <c r="E18" s="55"/>
      <c r="F18" s="56">
        <v>0.16</v>
      </c>
      <c r="G18" s="57">
        <f t="shared" si="0"/>
        <v>0</v>
      </c>
      <c r="H18" s="58">
        <f t="shared" si="1"/>
        <v>0</v>
      </c>
    </row>
    <row r="19" spans="1:8" ht="45" x14ac:dyDescent="0.2">
      <c r="A19" s="39">
        <v>200</v>
      </c>
      <c r="B19" s="40" t="s">
        <v>25</v>
      </c>
      <c r="C19" s="41" t="s">
        <v>5</v>
      </c>
      <c r="D19" s="42" t="s">
        <v>41</v>
      </c>
      <c r="E19" s="59"/>
      <c r="F19" s="56">
        <v>0.16</v>
      </c>
      <c r="G19" s="57">
        <f>+A19*E19*F19</f>
        <v>0</v>
      </c>
      <c r="H19" s="58">
        <f t="shared" si="1"/>
        <v>0</v>
      </c>
    </row>
    <row r="20" spans="1:8" ht="29.25" customHeight="1" x14ac:dyDescent="0.2">
      <c r="A20" s="43"/>
      <c r="B20" s="43"/>
      <c r="C20" s="44"/>
      <c r="D20" s="45"/>
      <c r="E20" s="46"/>
      <c r="F20" s="47"/>
      <c r="G20" s="37">
        <f t="shared" ref="G20:G31" si="2">+A20*E20*F20</f>
        <v>0</v>
      </c>
      <c r="H20" s="38">
        <f t="shared" si="1"/>
        <v>0</v>
      </c>
    </row>
    <row r="21" spans="1:8" ht="29.25" customHeight="1" x14ac:dyDescent="0.2">
      <c r="A21" s="43"/>
      <c r="B21" s="43"/>
      <c r="C21" s="44"/>
      <c r="D21" s="45"/>
      <c r="E21" s="46"/>
      <c r="F21" s="47"/>
      <c r="G21" s="37">
        <f t="shared" si="2"/>
        <v>0</v>
      </c>
      <c r="H21" s="38">
        <f t="shared" si="1"/>
        <v>0</v>
      </c>
    </row>
    <row r="22" spans="1:8" ht="29.25" customHeight="1" x14ac:dyDescent="0.2">
      <c r="A22" s="43"/>
      <c r="B22" s="43"/>
      <c r="C22" s="44"/>
      <c r="D22" s="45"/>
      <c r="E22" s="46"/>
      <c r="F22" s="47"/>
      <c r="G22" s="37">
        <f t="shared" si="2"/>
        <v>0</v>
      </c>
      <c r="H22" s="38">
        <f t="shared" si="1"/>
        <v>0</v>
      </c>
    </row>
    <row r="23" spans="1:8" ht="29.25" customHeight="1" x14ac:dyDescent="0.2">
      <c r="A23" s="43"/>
      <c r="B23" s="43"/>
      <c r="C23" s="44"/>
      <c r="D23" s="45"/>
      <c r="E23" s="46"/>
      <c r="F23" s="47"/>
      <c r="G23" s="37">
        <f t="shared" si="2"/>
        <v>0</v>
      </c>
      <c r="H23" s="38">
        <f t="shared" si="1"/>
        <v>0</v>
      </c>
    </row>
    <row r="24" spans="1:8" ht="29.25" customHeight="1" x14ac:dyDescent="0.2">
      <c r="A24" s="43"/>
      <c r="B24" s="43"/>
      <c r="C24" s="44"/>
      <c r="D24" s="45"/>
      <c r="E24" s="46"/>
      <c r="F24" s="47"/>
      <c r="G24" s="37">
        <f t="shared" si="2"/>
        <v>0</v>
      </c>
      <c r="H24" s="38">
        <f t="shared" si="1"/>
        <v>0</v>
      </c>
    </row>
    <row r="25" spans="1:8" ht="29.25" customHeight="1" x14ac:dyDescent="0.2">
      <c r="A25" s="43"/>
      <c r="B25" s="43"/>
      <c r="C25" s="44"/>
      <c r="D25" s="45"/>
      <c r="E25" s="46"/>
      <c r="F25" s="47"/>
      <c r="G25" s="37">
        <f t="shared" si="2"/>
        <v>0</v>
      </c>
      <c r="H25" s="38">
        <f t="shared" si="1"/>
        <v>0</v>
      </c>
    </row>
    <row r="26" spans="1:8" ht="29.25" customHeight="1" x14ac:dyDescent="0.2">
      <c r="A26" s="43"/>
      <c r="B26" s="43"/>
      <c r="C26" s="44"/>
      <c r="D26" s="45"/>
      <c r="E26" s="46"/>
      <c r="F26" s="47"/>
      <c r="G26" s="37">
        <f t="shared" si="2"/>
        <v>0</v>
      </c>
      <c r="H26" s="38">
        <f t="shared" si="1"/>
        <v>0</v>
      </c>
    </row>
    <row r="27" spans="1:8" ht="29.25" customHeight="1" x14ac:dyDescent="0.2">
      <c r="A27" s="43"/>
      <c r="B27" s="43"/>
      <c r="C27" s="44"/>
      <c r="D27" s="45"/>
      <c r="E27" s="46"/>
      <c r="F27" s="47"/>
      <c r="G27" s="37">
        <f t="shared" si="2"/>
        <v>0</v>
      </c>
      <c r="H27" s="38">
        <f t="shared" si="1"/>
        <v>0</v>
      </c>
    </row>
    <row r="28" spans="1:8" ht="29.25" customHeight="1" x14ac:dyDescent="0.2">
      <c r="A28" s="43"/>
      <c r="B28" s="43"/>
      <c r="C28" s="44"/>
      <c r="D28" s="45"/>
      <c r="E28" s="46"/>
      <c r="F28" s="47"/>
      <c r="G28" s="37">
        <f t="shared" si="2"/>
        <v>0</v>
      </c>
      <c r="H28" s="38">
        <f t="shared" si="1"/>
        <v>0</v>
      </c>
    </row>
    <row r="29" spans="1:8" ht="29.25" customHeight="1" x14ac:dyDescent="0.2">
      <c r="A29" s="43"/>
      <c r="B29" s="43"/>
      <c r="C29" s="44"/>
      <c r="D29" s="45"/>
      <c r="E29" s="46"/>
      <c r="F29" s="47"/>
      <c r="G29" s="37">
        <f t="shared" si="2"/>
        <v>0</v>
      </c>
      <c r="H29" s="38">
        <f t="shared" si="1"/>
        <v>0</v>
      </c>
    </row>
    <row r="30" spans="1:8" ht="29.25" customHeight="1" x14ac:dyDescent="0.2">
      <c r="A30" s="43"/>
      <c r="B30" s="43"/>
      <c r="C30" s="44"/>
      <c r="D30" s="45"/>
      <c r="E30" s="46"/>
      <c r="F30" s="47"/>
      <c r="G30" s="37">
        <f t="shared" si="2"/>
        <v>0</v>
      </c>
      <c r="H30" s="38">
        <f t="shared" si="1"/>
        <v>0</v>
      </c>
    </row>
    <row r="31" spans="1:8" ht="29.25" customHeight="1" x14ac:dyDescent="0.2">
      <c r="A31" s="43"/>
      <c r="B31" s="43"/>
      <c r="C31" s="44"/>
      <c r="D31" s="45"/>
      <c r="E31" s="46"/>
      <c r="F31" s="47"/>
      <c r="G31" s="37">
        <f t="shared" si="2"/>
        <v>0</v>
      </c>
      <c r="H31" s="38">
        <f t="shared" si="1"/>
        <v>0</v>
      </c>
    </row>
    <row r="32" spans="1:8" ht="29.25" customHeight="1" x14ac:dyDescent="0.2">
      <c r="A32" s="43"/>
      <c r="B32" s="43"/>
      <c r="C32" s="44"/>
      <c r="D32" s="45"/>
      <c r="E32" s="48"/>
      <c r="F32" s="49"/>
      <c r="G32" s="37">
        <f>+A32*E32*F32</f>
        <v>0</v>
      </c>
      <c r="H32" s="38">
        <f t="shared" si="1"/>
        <v>0</v>
      </c>
    </row>
    <row r="33" spans="1:8" ht="29.25" customHeight="1" x14ac:dyDescent="0.2">
      <c r="A33" s="50"/>
      <c r="B33" s="51"/>
      <c r="C33" s="52"/>
      <c r="D33" s="52"/>
      <c r="E33" s="53"/>
      <c r="F33" s="53"/>
      <c r="G33" s="54" t="s">
        <v>0</v>
      </c>
      <c r="H33" s="60">
        <f>SUM(H14:H32)</f>
        <v>0</v>
      </c>
    </row>
    <row r="34" spans="1:8" ht="29.25" customHeight="1" x14ac:dyDescent="0.2">
      <c r="A34" s="218" t="s">
        <v>42</v>
      </c>
      <c r="B34" s="219"/>
      <c r="C34" s="219"/>
      <c r="D34" s="219"/>
      <c r="E34" s="219"/>
      <c r="F34" s="219"/>
      <c r="G34" s="219"/>
      <c r="H34" s="219"/>
    </row>
    <row r="35" spans="1:8" ht="29.25" customHeight="1" x14ac:dyDescent="0.2">
      <c r="A35" s="218"/>
      <c r="B35" s="219"/>
      <c r="C35" s="219"/>
      <c r="D35" s="219"/>
      <c r="E35" s="219"/>
      <c r="F35" s="219"/>
      <c r="G35" s="219"/>
      <c r="H35" s="219"/>
    </row>
    <row r="36" spans="1:8" ht="29.25" customHeight="1" x14ac:dyDescent="0.2">
      <c r="A36" s="218"/>
      <c r="B36" s="219"/>
      <c r="C36" s="219"/>
      <c r="D36" s="219"/>
      <c r="E36" s="219"/>
      <c r="F36" s="219"/>
      <c r="G36" s="219"/>
      <c r="H36" s="219"/>
    </row>
    <row r="37" spans="1:8" ht="29.25" customHeight="1" x14ac:dyDescent="0.2">
      <c r="A37" s="219"/>
      <c r="B37" s="219"/>
      <c r="C37" s="219"/>
      <c r="D37" s="219"/>
      <c r="E37" s="219"/>
      <c r="F37" s="219"/>
      <c r="G37" s="219"/>
      <c r="H37" s="219"/>
    </row>
    <row r="38" spans="1:8" ht="29.25" customHeight="1" x14ac:dyDescent="0.2">
      <c r="A38" s="219"/>
      <c r="B38" s="219"/>
      <c r="C38" s="219"/>
      <c r="D38" s="219"/>
      <c r="E38" s="219"/>
      <c r="F38" s="219"/>
      <c r="G38" s="219"/>
      <c r="H38" s="219"/>
    </row>
    <row r="39" spans="1:8" x14ac:dyDescent="0.2">
      <c r="A39" s="218" t="s">
        <v>43</v>
      </c>
      <c r="B39" s="219"/>
      <c r="C39" s="219"/>
      <c r="D39" s="219"/>
      <c r="E39" s="219"/>
      <c r="F39" s="219"/>
      <c r="G39" s="219"/>
      <c r="H39" s="219"/>
    </row>
    <row r="40" spans="1:8" x14ac:dyDescent="0.2">
      <c r="A40" s="219"/>
      <c r="B40" s="219"/>
      <c r="C40" s="219"/>
      <c r="D40" s="219"/>
      <c r="E40" s="219"/>
      <c r="F40" s="219"/>
      <c r="G40" s="219"/>
      <c r="H40" s="219"/>
    </row>
    <row r="41" spans="1:8" x14ac:dyDescent="0.2">
      <c r="A41" s="219"/>
      <c r="B41" s="219"/>
      <c r="C41" s="219"/>
      <c r="D41" s="219"/>
      <c r="E41" s="219"/>
      <c r="F41" s="219"/>
      <c r="G41" s="219"/>
      <c r="H41" s="219"/>
    </row>
    <row r="42" spans="1:8" x14ac:dyDescent="0.2">
      <c r="A42" s="4"/>
      <c r="B42" s="4"/>
      <c r="C42" s="4"/>
      <c r="D42" s="4"/>
      <c r="E42" s="4"/>
      <c r="F42" s="4"/>
      <c r="G42" s="4"/>
      <c r="H42" s="4"/>
    </row>
    <row r="43" spans="1:8" x14ac:dyDescent="0.2">
      <c r="A43" s="4"/>
      <c r="B43" s="4"/>
      <c r="C43" s="4"/>
      <c r="D43" s="4"/>
      <c r="E43" s="4"/>
      <c r="F43" s="4"/>
      <c r="G43" s="4"/>
      <c r="H43" s="4"/>
    </row>
    <row r="44" spans="1:8" x14ac:dyDescent="0.2">
      <c r="A44" s="4"/>
      <c r="B44" s="4"/>
      <c r="C44" s="4"/>
      <c r="D44" s="4"/>
      <c r="E44" s="4"/>
      <c r="F44" s="4"/>
      <c r="G44" s="4"/>
      <c r="H44" s="4"/>
    </row>
  </sheetData>
  <mergeCells count="12">
    <mergeCell ref="A34:H38"/>
    <mergeCell ref="A39:H41"/>
    <mergeCell ref="A1:H1"/>
    <mergeCell ref="A2:H7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56" scale="4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GW48"/>
  <sheetViews>
    <sheetView zoomScale="60" zoomScaleNormal="60" workbookViewId="0">
      <selection activeCell="C10" sqref="C10:H10"/>
    </sheetView>
  </sheetViews>
  <sheetFormatPr baseColWidth="10" defaultRowHeight="15" x14ac:dyDescent="0.25"/>
  <cols>
    <col min="1" max="1" width="14.140625" style="147" customWidth="1"/>
    <col min="2" max="2" width="8.140625" style="147" customWidth="1"/>
    <col min="3" max="3" width="7" style="147" customWidth="1"/>
    <col min="4" max="4" width="12.5703125" style="148" customWidth="1"/>
    <col min="5" max="5" width="22.5703125" style="147" bestFit="1" customWidth="1"/>
    <col min="6" max="6" width="29" style="182" customWidth="1"/>
    <col min="7" max="7" width="16.7109375" style="147" customWidth="1"/>
    <col min="8" max="8" width="33.5703125" style="147" customWidth="1"/>
    <col min="9" max="16384" width="11.42578125" style="147"/>
  </cols>
  <sheetData>
    <row r="5" spans="1:1557" ht="17.25" x14ac:dyDescent="0.3">
      <c r="A5" s="279" t="s">
        <v>178</v>
      </c>
      <c r="B5" s="279"/>
      <c r="C5" s="279"/>
      <c r="D5" s="279"/>
      <c r="E5" s="279"/>
      <c r="F5" s="279"/>
      <c r="G5" s="279"/>
      <c r="H5" s="279"/>
    </row>
    <row r="6" spans="1:1557" ht="17.25" customHeight="1" x14ac:dyDescent="0.25">
      <c r="A6" s="301" t="s">
        <v>9</v>
      </c>
      <c r="B6" s="301"/>
      <c r="C6" s="301"/>
      <c r="D6" s="301"/>
      <c r="E6" s="301"/>
      <c r="F6" s="301"/>
      <c r="G6" s="301"/>
      <c r="H6" s="301"/>
    </row>
    <row r="7" spans="1:1557" ht="17.25" customHeight="1" x14ac:dyDescent="0.25">
      <c r="A7" s="133"/>
      <c r="B7" s="133"/>
      <c r="C7" s="133"/>
      <c r="D7" s="210"/>
      <c r="E7" s="210"/>
      <c r="F7" s="210"/>
      <c r="G7" s="209"/>
      <c r="H7" s="209"/>
    </row>
    <row r="8" spans="1:1557" ht="31.5" customHeight="1" x14ac:dyDescent="0.25">
      <c r="A8" s="133"/>
      <c r="B8" s="133"/>
      <c r="C8" s="133"/>
      <c r="D8" s="276" t="s">
        <v>483</v>
      </c>
      <c r="E8" s="299"/>
      <c r="F8" s="299"/>
      <c r="G8" s="300"/>
      <c r="H8" s="209"/>
    </row>
    <row r="9" spans="1:1557" ht="11.25" customHeight="1" x14ac:dyDescent="0.25">
      <c r="A9" s="133"/>
      <c r="B9" s="133"/>
      <c r="C9" s="133"/>
      <c r="D9" s="203"/>
      <c r="E9" s="203"/>
      <c r="F9" s="203"/>
      <c r="G9" s="209"/>
      <c r="H9" s="209"/>
    </row>
    <row r="10" spans="1:1557" ht="29.25" customHeight="1" x14ac:dyDescent="0.25">
      <c r="A10" s="274" t="s">
        <v>180</v>
      </c>
      <c r="B10" s="275"/>
      <c r="C10" s="302" t="s">
        <v>44</v>
      </c>
      <c r="D10" s="303"/>
      <c r="E10" s="303"/>
      <c r="F10" s="303"/>
      <c r="G10" s="303"/>
      <c r="H10" s="304"/>
    </row>
    <row r="11" spans="1:1557" ht="15" customHeight="1" x14ac:dyDescent="0.25">
      <c r="A11" s="216"/>
      <c r="B11" s="206"/>
      <c r="C11" s="206"/>
      <c r="D11" s="206"/>
      <c r="E11" s="206"/>
      <c r="F11" s="206"/>
      <c r="G11" s="206"/>
      <c r="H11" s="206"/>
    </row>
    <row r="12" spans="1:1557" ht="31.5" customHeight="1" x14ac:dyDescent="0.25">
      <c r="A12" s="289" t="s">
        <v>489</v>
      </c>
      <c r="B12" s="274"/>
      <c r="C12" s="286" t="s">
        <v>490</v>
      </c>
      <c r="D12" s="280"/>
      <c r="E12" s="280"/>
      <c r="F12" s="280"/>
      <c r="G12" s="280"/>
      <c r="H12" s="280"/>
    </row>
    <row r="13" spans="1:1557" ht="15" customHeight="1" x14ac:dyDescent="0.25">
      <c r="A13" s="133"/>
      <c r="B13" s="133"/>
      <c r="C13" s="133"/>
      <c r="D13" s="134"/>
      <c r="E13" s="134"/>
      <c r="F13" s="134"/>
      <c r="G13" s="209"/>
      <c r="H13" s="209"/>
    </row>
    <row r="14" spans="1:1557" ht="15" customHeight="1" x14ac:dyDescent="0.25">
      <c r="A14" s="135" t="s">
        <v>179</v>
      </c>
      <c r="B14" s="128">
        <v>35</v>
      </c>
      <c r="C14" s="133"/>
      <c r="D14" s="133"/>
      <c r="E14" s="133"/>
      <c r="F14" s="292" t="s">
        <v>181</v>
      </c>
      <c r="G14" s="292"/>
      <c r="H14" s="137">
        <v>41989</v>
      </c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214"/>
      <c r="FO14" s="214"/>
      <c r="FP14" s="214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4"/>
      <c r="GF14" s="214"/>
      <c r="GG14" s="214"/>
      <c r="GH14" s="214"/>
      <c r="GI14" s="214"/>
      <c r="GJ14" s="214"/>
      <c r="GK14" s="214"/>
      <c r="GL14" s="214"/>
      <c r="GM14" s="214"/>
      <c r="GN14" s="214"/>
      <c r="GO14" s="214"/>
      <c r="GP14" s="214"/>
      <c r="GQ14" s="214"/>
      <c r="GR14" s="214"/>
      <c r="GS14" s="214"/>
      <c r="GT14" s="214"/>
      <c r="GU14" s="214"/>
      <c r="GV14" s="214"/>
      <c r="GW14" s="214"/>
      <c r="GX14" s="214"/>
      <c r="GY14" s="214"/>
      <c r="GZ14" s="214"/>
      <c r="HA14" s="214"/>
      <c r="HB14" s="214"/>
      <c r="HC14" s="214"/>
      <c r="HD14" s="214"/>
      <c r="HE14" s="214"/>
      <c r="HF14" s="214"/>
      <c r="HG14" s="214"/>
      <c r="HH14" s="214"/>
      <c r="HI14" s="214"/>
      <c r="HJ14" s="214"/>
      <c r="HK14" s="214"/>
      <c r="HL14" s="214"/>
      <c r="HM14" s="214"/>
      <c r="HN14" s="214"/>
      <c r="HO14" s="214"/>
      <c r="HP14" s="214"/>
      <c r="HQ14" s="214"/>
      <c r="HR14" s="214"/>
      <c r="HS14" s="214"/>
      <c r="HT14" s="214"/>
      <c r="HU14" s="214"/>
      <c r="HV14" s="214"/>
      <c r="HW14" s="214"/>
      <c r="HX14" s="214"/>
      <c r="HY14" s="214"/>
      <c r="HZ14" s="214"/>
      <c r="IA14" s="214"/>
      <c r="IB14" s="214"/>
      <c r="IC14" s="214"/>
      <c r="ID14" s="214"/>
      <c r="IE14" s="214"/>
      <c r="IF14" s="214"/>
      <c r="IG14" s="214"/>
      <c r="IH14" s="214"/>
      <c r="II14" s="214"/>
      <c r="IJ14" s="214"/>
      <c r="IK14" s="214"/>
      <c r="IL14" s="214"/>
      <c r="IM14" s="214"/>
      <c r="IN14" s="214"/>
      <c r="IO14" s="214"/>
      <c r="IP14" s="214"/>
      <c r="IQ14" s="214"/>
      <c r="IR14" s="214"/>
      <c r="IS14" s="214"/>
      <c r="IT14" s="214"/>
      <c r="IU14" s="214"/>
      <c r="IV14" s="214"/>
      <c r="IW14" s="214"/>
      <c r="IX14" s="214"/>
      <c r="IY14" s="214"/>
      <c r="IZ14" s="214"/>
      <c r="JA14" s="214"/>
      <c r="JB14" s="214"/>
      <c r="JC14" s="214"/>
      <c r="JD14" s="214"/>
      <c r="JE14" s="214"/>
      <c r="JF14" s="214"/>
      <c r="JG14" s="214"/>
      <c r="JH14" s="214"/>
      <c r="JI14" s="214"/>
      <c r="JJ14" s="214"/>
      <c r="JK14" s="214"/>
      <c r="JL14" s="214"/>
      <c r="JM14" s="214"/>
      <c r="JN14" s="214"/>
      <c r="JO14" s="214"/>
      <c r="JP14" s="214"/>
      <c r="JQ14" s="214"/>
      <c r="JR14" s="214"/>
      <c r="JS14" s="214"/>
      <c r="JT14" s="214"/>
      <c r="JU14" s="214"/>
      <c r="JV14" s="214"/>
      <c r="JW14" s="214"/>
      <c r="JX14" s="214"/>
      <c r="JY14" s="214"/>
      <c r="JZ14" s="214"/>
      <c r="KA14" s="214"/>
      <c r="KB14" s="214"/>
      <c r="KC14" s="214"/>
      <c r="KD14" s="214"/>
      <c r="KE14" s="214"/>
      <c r="KF14" s="214"/>
      <c r="KG14" s="214"/>
      <c r="KH14" s="214"/>
      <c r="KI14" s="214"/>
      <c r="KJ14" s="214"/>
      <c r="KK14" s="214"/>
      <c r="KL14" s="214"/>
      <c r="KM14" s="214"/>
      <c r="KN14" s="214"/>
      <c r="KO14" s="214"/>
      <c r="KP14" s="214"/>
      <c r="KQ14" s="214"/>
      <c r="KR14" s="214"/>
      <c r="KS14" s="214"/>
      <c r="KT14" s="214"/>
      <c r="KU14" s="214"/>
      <c r="KV14" s="214"/>
      <c r="KW14" s="214"/>
      <c r="KX14" s="214"/>
      <c r="KY14" s="214"/>
      <c r="KZ14" s="214"/>
      <c r="LA14" s="214"/>
      <c r="LB14" s="214"/>
      <c r="LC14" s="214"/>
      <c r="LD14" s="214"/>
      <c r="LE14" s="214"/>
      <c r="LF14" s="214"/>
      <c r="LG14" s="214"/>
      <c r="LH14" s="214"/>
      <c r="LI14" s="214"/>
      <c r="LJ14" s="214"/>
      <c r="LK14" s="214"/>
      <c r="LL14" s="214"/>
      <c r="LM14" s="214"/>
      <c r="LN14" s="214"/>
      <c r="LO14" s="214"/>
      <c r="LP14" s="214"/>
      <c r="LQ14" s="214"/>
      <c r="LR14" s="214"/>
      <c r="LS14" s="214"/>
      <c r="LT14" s="214"/>
      <c r="LU14" s="214"/>
      <c r="LV14" s="214"/>
      <c r="LW14" s="214"/>
      <c r="LX14" s="214"/>
      <c r="LY14" s="214"/>
      <c r="LZ14" s="214"/>
      <c r="MA14" s="214"/>
      <c r="MB14" s="214"/>
      <c r="MC14" s="214"/>
      <c r="MD14" s="214"/>
      <c r="ME14" s="214"/>
      <c r="MF14" s="214"/>
      <c r="MG14" s="214"/>
      <c r="MH14" s="214"/>
      <c r="MI14" s="214"/>
      <c r="MJ14" s="214"/>
      <c r="MK14" s="214"/>
      <c r="ML14" s="214"/>
      <c r="MM14" s="214"/>
      <c r="MN14" s="214"/>
      <c r="MO14" s="214"/>
      <c r="MP14" s="214"/>
      <c r="MQ14" s="214"/>
      <c r="MR14" s="214"/>
      <c r="MS14" s="214"/>
      <c r="MT14" s="214"/>
      <c r="MU14" s="214"/>
      <c r="MV14" s="214"/>
      <c r="MW14" s="214"/>
      <c r="MX14" s="214"/>
      <c r="MY14" s="214"/>
      <c r="MZ14" s="214"/>
      <c r="NA14" s="214"/>
      <c r="NB14" s="214"/>
      <c r="NC14" s="214"/>
      <c r="ND14" s="214"/>
      <c r="NE14" s="214"/>
      <c r="NF14" s="214"/>
      <c r="NG14" s="214"/>
      <c r="NH14" s="214"/>
      <c r="NI14" s="214"/>
      <c r="NJ14" s="214"/>
      <c r="NK14" s="214"/>
      <c r="NL14" s="214"/>
      <c r="NM14" s="214"/>
      <c r="NN14" s="214"/>
      <c r="NO14" s="214"/>
      <c r="NP14" s="214"/>
      <c r="NQ14" s="214"/>
      <c r="NR14" s="214"/>
      <c r="NS14" s="214"/>
      <c r="NT14" s="214"/>
      <c r="NU14" s="214"/>
      <c r="NV14" s="214"/>
      <c r="NW14" s="214"/>
      <c r="NX14" s="214"/>
      <c r="NY14" s="214"/>
      <c r="NZ14" s="214"/>
      <c r="OA14" s="214"/>
      <c r="OB14" s="214"/>
      <c r="OC14" s="214"/>
      <c r="OD14" s="214"/>
      <c r="OE14" s="214"/>
      <c r="OF14" s="214"/>
      <c r="OG14" s="214"/>
      <c r="OH14" s="214"/>
      <c r="OI14" s="214"/>
      <c r="OJ14" s="214"/>
      <c r="OK14" s="214"/>
      <c r="OL14" s="214"/>
      <c r="OM14" s="214"/>
      <c r="ON14" s="214"/>
      <c r="OO14" s="214"/>
      <c r="OP14" s="214"/>
      <c r="OQ14" s="214"/>
      <c r="OR14" s="214"/>
      <c r="OS14" s="214"/>
      <c r="OT14" s="214"/>
      <c r="OU14" s="214"/>
      <c r="OV14" s="214"/>
      <c r="OW14" s="214"/>
      <c r="OX14" s="214"/>
      <c r="OY14" s="214"/>
      <c r="OZ14" s="214"/>
      <c r="PA14" s="214"/>
      <c r="PB14" s="214"/>
      <c r="PC14" s="214"/>
      <c r="PD14" s="214"/>
      <c r="PE14" s="214"/>
      <c r="PF14" s="214"/>
      <c r="PG14" s="214"/>
      <c r="PH14" s="214"/>
      <c r="PI14" s="214"/>
      <c r="PJ14" s="214"/>
      <c r="PK14" s="214"/>
      <c r="PL14" s="214"/>
      <c r="PM14" s="214"/>
      <c r="PN14" s="214"/>
      <c r="PO14" s="214"/>
      <c r="PP14" s="214"/>
      <c r="PQ14" s="214"/>
      <c r="PR14" s="214"/>
      <c r="PS14" s="214"/>
      <c r="PT14" s="214"/>
      <c r="PU14" s="214"/>
      <c r="PV14" s="214"/>
      <c r="PW14" s="214"/>
      <c r="PX14" s="214"/>
      <c r="PY14" s="214"/>
      <c r="PZ14" s="214"/>
      <c r="QA14" s="214"/>
      <c r="QB14" s="214"/>
      <c r="QC14" s="214"/>
      <c r="QD14" s="214"/>
      <c r="QE14" s="214"/>
      <c r="QF14" s="214"/>
      <c r="QG14" s="214"/>
      <c r="QH14" s="214"/>
      <c r="QI14" s="214"/>
      <c r="QJ14" s="214"/>
      <c r="QK14" s="214"/>
      <c r="QL14" s="214"/>
      <c r="QM14" s="214"/>
      <c r="QN14" s="214"/>
      <c r="QO14" s="214"/>
      <c r="QP14" s="214"/>
      <c r="QQ14" s="214"/>
      <c r="QR14" s="214"/>
      <c r="QS14" s="214"/>
      <c r="QT14" s="214"/>
      <c r="QU14" s="214"/>
      <c r="QV14" s="214"/>
      <c r="QW14" s="214"/>
      <c r="QX14" s="214"/>
      <c r="QY14" s="214"/>
      <c r="QZ14" s="214"/>
      <c r="RA14" s="214"/>
      <c r="RB14" s="214"/>
      <c r="RC14" s="214"/>
      <c r="RD14" s="214"/>
      <c r="RE14" s="214"/>
      <c r="RF14" s="214"/>
      <c r="RG14" s="214"/>
      <c r="RH14" s="214"/>
      <c r="RI14" s="214"/>
      <c r="RJ14" s="214"/>
      <c r="RK14" s="214"/>
      <c r="RL14" s="214"/>
      <c r="RM14" s="214"/>
      <c r="RN14" s="214"/>
      <c r="RO14" s="214"/>
      <c r="RP14" s="214"/>
      <c r="RQ14" s="214"/>
      <c r="RR14" s="214"/>
      <c r="RS14" s="214"/>
      <c r="RT14" s="214"/>
      <c r="RU14" s="214"/>
      <c r="RV14" s="214"/>
      <c r="RW14" s="214"/>
      <c r="RX14" s="214"/>
      <c r="RY14" s="214"/>
      <c r="RZ14" s="214"/>
      <c r="SA14" s="214"/>
      <c r="SB14" s="214"/>
      <c r="SC14" s="214"/>
      <c r="SD14" s="214"/>
      <c r="SE14" s="214"/>
      <c r="SF14" s="214"/>
      <c r="SG14" s="214"/>
      <c r="SH14" s="214"/>
      <c r="SI14" s="214"/>
      <c r="SJ14" s="214"/>
      <c r="SK14" s="214"/>
      <c r="SL14" s="214"/>
      <c r="SM14" s="214"/>
      <c r="SN14" s="214"/>
      <c r="SO14" s="214"/>
      <c r="SP14" s="214"/>
      <c r="SQ14" s="214"/>
      <c r="SR14" s="214"/>
      <c r="SS14" s="214"/>
      <c r="ST14" s="214"/>
      <c r="SU14" s="214"/>
      <c r="SV14" s="214"/>
      <c r="SW14" s="214"/>
      <c r="SX14" s="214"/>
      <c r="SY14" s="214"/>
      <c r="SZ14" s="214"/>
      <c r="TA14" s="214"/>
      <c r="TB14" s="214"/>
      <c r="TC14" s="214"/>
      <c r="TD14" s="214"/>
      <c r="TE14" s="214"/>
      <c r="TF14" s="214"/>
      <c r="TG14" s="214"/>
      <c r="TH14" s="214"/>
      <c r="TI14" s="214"/>
      <c r="TJ14" s="214"/>
      <c r="TK14" s="214"/>
      <c r="TL14" s="214"/>
      <c r="TM14" s="214"/>
      <c r="TN14" s="214"/>
      <c r="TO14" s="214"/>
      <c r="TP14" s="214"/>
      <c r="TQ14" s="214"/>
      <c r="TR14" s="214"/>
      <c r="TS14" s="214"/>
      <c r="TT14" s="214"/>
      <c r="TU14" s="214"/>
      <c r="TV14" s="214"/>
      <c r="TW14" s="214"/>
      <c r="TX14" s="214"/>
      <c r="TY14" s="214"/>
      <c r="TZ14" s="214"/>
      <c r="UA14" s="214"/>
      <c r="UB14" s="214"/>
      <c r="UC14" s="214"/>
      <c r="UD14" s="214"/>
      <c r="UE14" s="214"/>
      <c r="UF14" s="214"/>
      <c r="UG14" s="214"/>
      <c r="UH14" s="214"/>
      <c r="UI14" s="214"/>
      <c r="UJ14" s="214"/>
      <c r="UK14" s="214"/>
      <c r="UL14" s="214"/>
      <c r="UM14" s="214"/>
      <c r="UN14" s="214"/>
      <c r="UO14" s="214"/>
      <c r="UP14" s="214"/>
      <c r="UQ14" s="214"/>
      <c r="UR14" s="214"/>
      <c r="US14" s="214"/>
      <c r="UT14" s="214"/>
      <c r="UU14" s="214"/>
      <c r="UV14" s="214"/>
      <c r="UW14" s="214"/>
      <c r="UX14" s="214"/>
      <c r="UY14" s="214"/>
      <c r="UZ14" s="214"/>
      <c r="VA14" s="214"/>
      <c r="VB14" s="214"/>
      <c r="VC14" s="214"/>
      <c r="VD14" s="214"/>
      <c r="VE14" s="214"/>
      <c r="VF14" s="214"/>
      <c r="VG14" s="214"/>
      <c r="VH14" s="214"/>
      <c r="VI14" s="214"/>
      <c r="VJ14" s="214"/>
      <c r="VK14" s="214"/>
      <c r="VL14" s="214"/>
      <c r="VM14" s="214"/>
      <c r="VN14" s="214"/>
      <c r="VO14" s="214"/>
      <c r="VP14" s="214"/>
      <c r="VQ14" s="214"/>
      <c r="VR14" s="214"/>
      <c r="VS14" s="214"/>
      <c r="VT14" s="214"/>
      <c r="VU14" s="214"/>
      <c r="VV14" s="214"/>
      <c r="VW14" s="214"/>
      <c r="VX14" s="214"/>
      <c r="VY14" s="214"/>
      <c r="VZ14" s="214"/>
      <c r="WA14" s="214"/>
      <c r="WB14" s="214"/>
      <c r="WC14" s="214"/>
      <c r="WD14" s="214"/>
      <c r="WE14" s="214"/>
      <c r="WF14" s="214"/>
      <c r="WG14" s="214"/>
      <c r="WH14" s="214"/>
      <c r="WI14" s="214"/>
      <c r="WJ14" s="214"/>
      <c r="WK14" s="214"/>
      <c r="WL14" s="214"/>
      <c r="WM14" s="214"/>
      <c r="WN14" s="214"/>
      <c r="WO14" s="214"/>
      <c r="WP14" s="214"/>
      <c r="WQ14" s="214"/>
      <c r="WR14" s="214"/>
      <c r="WS14" s="214"/>
      <c r="WT14" s="214"/>
      <c r="WU14" s="214"/>
      <c r="WV14" s="214"/>
      <c r="WW14" s="214"/>
      <c r="WX14" s="214"/>
      <c r="WY14" s="214"/>
      <c r="WZ14" s="214"/>
      <c r="XA14" s="214"/>
      <c r="XB14" s="214"/>
      <c r="XC14" s="214"/>
      <c r="XD14" s="214"/>
      <c r="XE14" s="214"/>
      <c r="XF14" s="214"/>
      <c r="XG14" s="214"/>
      <c r="XH14" s="214"/>
      <c r="XI14" s="214"/>
      <c r="XJ14" s="214"/>
      <c r="XK14" s="214"/>
      <c r="XL14" s="214"/>
      <c r="XM14" s="214"/>
      <c r="XN14" s="214"/>
      <c r="XO14" s="214"/>
      <c r="XP14" s="214"/>
      <c r="XQ14" s="214"/>
      <c r="XR14" s="214"/>
      <c r="XS14" s="214"/>
      <c r="XT14" s="214"/>
      <c r="XU14" s="214"/>
      <c r="XV14" s="214"/>
      <c r="XW14" s="214"/>
      <c r="XX14" s="214"/>
      <c r="XY14" s="214"/>
      <c r="XZ14" s="214"/>
      <c r="YA14" s="214"/>
      <c r="YB14" s="214"/>
      <c r="YC14" s="214"/>
      <c r="YD14" s="214"/>
      <c r="YE14" s="214"/>
      <c r="YF14" s="214"/>
      <c r="YG14" s="214"/>
      <c r="YH14" s="214"/>
      <c r="YI14" s="214"/>
      <c r="YJ14" s="214"/>
      <c r="YK14" s="214"/>
      <c r="YL14" s="214"/>
      <c r="YM14" s="214"/>
      <c r="YN14" s="214"/>
      <c r="YO14" s="214"/>
      <c r="YP14" s="214"/>
      <c r="YQ14" s="214"/>
      <c r="YR14" s="214"/>
      <c r="YS14" s="214"/>
      <c r="YT14" s="214"/>
      <c r="YU14" s="214"/>
      <c r="YV14" s="214"/>
      <c r="YW14" s="214"/>
      <c r="YX14" s="214"/>
      <c r="YY14" s="214"/>
      <c r="YZ14" s="214"/>
      <c r="ZA14" s="214"/>
      <c r="ZB14" s="214"/>
      <c r="ZC14" s="214"/>
      <c r="ZD14" s="214"/>
      <c r="ZE14" s="214"/>
      <c r="ZF14" s="214"/>
      <c r="ZG14" s="214"/>
      <c r="ZH14" s="214"/>
      <c r="ZI14" s="214"/>
      <c r="ZJ14" s="214"/>
      <c r="ZK14" s="214"/>
      <c r="ZL14" s="214"/>
      <c r="ZM14" s="214"/>
      <c r="ZN14" s="214"/>
      <c r="ZO14" s="214"/>
      <c r="ZP14" s="214"/>
      <c r="ZQ14" s="214"/>
      <c r="ZR14" s="214"/>
      <c r="ZS14" s="214"/>
      <c r="ZT14" s="214"/>
      <c r="ZU14" s="214"/>
      <c r="ZV14" s="214"/>
      <c r="ZW14" s="214"/>
      <c r="ZX14" s="214"/>
      <c r="ZY14" s="214"/>
      <c r="ZZ14" s="214"/>
      <c r="AAA14" s="214"/>
      <c r="AAB14" s="214"/>
      <c r="AAC14" s="214"/>
      <c r="AAD14" s="214"/>
      <c r="AAE14" s="214"/>
      <c r="AAF14" s="214"/>
      <c r="AAG14" s="214"/>
      <c r="AAH14" s="214"/>
      <c r="AAI14" s="214"/>
      <c r="AAJ14" s="214"/>
      <c r="AAK14" s="214"/>
      <c r="AAL14" s="214"/>
      <c r="AAM14" s="214"/>
      <c r="AAN14" s="214"/>
      <c r="AAO14" s="214"/>
      <c r="AAP14" s="214"/>
      <c r="AAQ14" s="214"/>
      <c r="AAR14" s="214"/>
      <c r="AAS14" s="214"/>
      <c r="AAT14" s="214"/>
      <c r="AAU14" s="214"/>
      <c r="AAV14" s="214"/>
      <c r="AAW14" s="214"/>
      <c r="AAX14" s="214"/>
      <c r="AAY14" s="214"/>
      <c r="AAZ14" s="214"/>
      <c r="ABA14" s="214"/>
      <c r="ABB14" s="214"/>
      <c r="ABC14" s="214"/>
      <c r="ABD14" s="214"/>
      <c r="ABE14" s="214"/>
      <c r="ABF14" s="214"/>
      <c r="ABG14" s="214"/>
      <c r="ABH14" s="214"/>
      <c r="ABI14" s="214"/>
      <c r="ABJ14" s="214"/>
      <c r="ABK14" s="214"/>
      <c r="ABL14" s="214"/>
      <c r="ABM14" s="214"/>
      <c r="ABN14" s="214"/>
      <c r="ABO14" s="214"/>
      <c r="ABP14" s="214"/>
      <c r="ABQ14" s="214"/>
      <c r="ABR14" s="214"/>
      <c r="ABS14" s="214"/>
      <c r="ABT14" s="214"/>
      <c r="ABU14" s="214"/>
      <c r="ABV14" s="214"/>
      <c r="ABW14" s="214"/>
      <c r="ABX14" s="214"/>
      <c r="ABY14" s="214"/>
      <c r="ABZ14" s="214"/>
      <c r="ACA14" s="214"/>
      <c r="ACB14" s="214"/>
      <c r="ACC14" s="214"/>
      <c r="ACD14" s="214"/>
      <c r="ACE14" s="214"/>
      <c r="ACF14" s="214"/>
      <c r="ACG14" s="214"/>
      <c r="ACH14" s="214"/>
      <c r="ACI14" s="214"/>
      <c r="ACJ14" s="214"/>
      <c r="ACK14" s="214"/>
      <c r="ACL14" s="214"/>
      <c r="ACM14" s="214"/>
      <c r="ACN14" s="214"/>
      <c r="ACO14" s="214"/>
      <c r="ACP14" s="214"/>
      <c r="ACQ14" s="214"/>
      <c r="ACR14" s="214"/>
      <c r="ACS14" s="214"/>
      <c r="ACT14" s="214"/>
      <c r="ACU14" s="214"/>
      <c r="ACV14" s="214"/>
      <c r="ACW14" s="214"/>
      <c r="ACX14" s="214"/>
      <c r="ACY14" s="214"/>
      <c r="ACZ14" s="214"/>
      <c r="ADA14" s="214"/>
      <c r="ADB14" s="214"/>
      <c r="ADC14" s="214"/>
      <c r="ADD14" s="214"/>
      <c r="ADE14" s="214"/>
      <c r="ADF14" s="214"/>
      <c r="ADG14" s="214"/>
      <c r="ADH14" s="214"/>
      <c r="ADI14" s="214"/>
      <c r="ADJ14" s="214"/>
      <c r="ADK14" s="214"/>
      <c r="ADL14" s="214"/>
      <c r="ADM14" s="214"/>
      <c r="ADN14" s="214"/>
      <c r="ADO14" s="214"/>
      <c r="ADP14" s="214"/>
      <c r="ADQ14" s="214"/>
      <c r="ADR14" s="214"/>
      <c r="ADS14" s="214"/>
      <c r="ADT14" s="214"/>
      <c r="ADU14" s="214"/>
      <c r="ADV14" s="214"/>
      <c r="ADW14" s="214"/>
      <c r="ADX14" s="214"/>
      <c r="ADY14" s="214"/>
      <c r="ADZ14" s="214"/>
      <c r="AEA14" s="214"/>
      <c r="AEB14" s="214"/>
      <c r="AEC14" s="214"/>
      <c r="AED14" s="214"/>
      <c r="AEE14" s="214"/>
      <c r="AEF14" s="214"/>
      <c r="AEG14" s="214"/>
      <c r="AEH14" s="214"/>
      <c r="AEI14" s="214"/>
      <c r="AEJ14" s="214"/>
      <c r="AEK14" s="214"/>
      <c r="AEL14" s="214"/>
      <c r="AEM14" s="214"/>
      <c r="AEN14" s="214"/>
      <c r="AEO14" s="214"/>
      <c r="AEP14" s="214"/>
      <c r="AEQ14" s="214"/>
      <c r="AER14" s="214"/>
      <c r="AES14" s="214"/>
      <c r="AET14" s="214"/>
      <c r="AEU14" s="214"/>
      <c r="AEV14" s="214"/>
      <c r="AEW14" s="214"/>
      <c r="AEX14" s="214"/>
      <c r="AEY14" s="214"/>
      <c r="AEZ14" s="214"/>
      <c r="AFA14" s="214"/>
      <c r="AFB14" s="214"/>
      <c r="AFC14" s="214"/>
      <c r="AFD14" s="214"/>
      <c r="AFE14" s="214"/>
      <c r="AFF14" s="214"/>
      <c r="AFG14" s="214"/>
      <c r="AFH14" s="214"/>
      <c r="AFI14" s="214"/>
      <c r="AFJ14" s="214"/>
      <c r="AFK14" s="214"/>
      <c r="AFL14" s="214"/>
      <c r="AFM14" s="214"/>
      <c r="AFN14" s="214"/>
      <c r="AFO14" s="214"/>
      <c r="AFP14" s="214"/>
      <c r="AFQ14" s="214"/>
      <c r="AFR14" s="214"/>
      <c r="AFS14" s="214"/>
      <c r="AFT14" s="214"/>
      <c r="AFU14" s="214"/>
      <c r="AFV14" s="214"/>
      <c r="AFW14" s="214"/>
      <c r="AFX14" s="214"/>
      <c r="AFY14" s="214"/>
      <c r="AFZ14" s="214"/>
      <c r="AGA14" s="214"/>
      <c r="AGB14" s="214"/>
      <c r="AGC14" s="214"/>
      <c r="AGD14" s="214"/>
      <c r="AGE14" s="214"/>
      <c r="AGF14" s="214"/>
      <c r="AGG14" s="214"/>
      <c r="AGH14" s="214"/>
      <c r="AGI14" s="214"/>
      <c r="AGJ14" s="214"/>
      <c r="AGK14" s="214"/>
      <c r="AGL14" s="214"/>
      <c r="AGM14" s="214"/>
      <c r="AGN14" s="214"/>
      <c r="AGO14" s="214"/>
      <c r="AGP14" s="214"/>
      <c r="AGQ14" s="214"/>
      <c r="AGR14" s="214"/>
      <c r="AGS14" s="214"/>
      <c r="AGT14" s="214"/>
      <c r="AGU14" s="214"/>
      <c r="AGV14" s="214"/>
      <c r="AGW14" s="214"/>
      <c r="AGX14" s="214"/>
      <c r="AGY14" s="214"/>
      <c r="AGZ14" s="214"/>
      <c r="AHA14" s="214"/>
      <c r="AHB14" s="214"/>
      <c r="AHC14" s="214"/>
      <c r="AHD14" s="214"/>
      <c r="AHE14" s="214"/>
      <c r="AHF14" s="214"/>
      <c r="AHG14" s="214"/>
      <c r="AHH14" s="214"/>
      <c r="AHI14" s="214"/>
      <c r="AHJ14" s="214"/>
      <c r="AHK14" s="214"/>
      <c r="AHL14" s="214"/>
      <c r="AHM14" s="214"/>
      <c r="AHN14" s="214"/>
      <c r="AHO14" s="214"/>
      <c r="AHP14" s="214"/>
      <c r="AHQ14" s="214"/>
      <c r="AHR14" s="214"/>
      <c r="AHS14" s="214"/>
      <c r="AHT14" s="214"/>
      <c r="AHU14" s="214"/>
      <c r="AHV14" s="214"/>
      <c r="AHW14" s="214"/>
      <c r="AHX14" s="214"/>
      <c r="AHY14" s="214"/>
      <c r="AHZ14" s="214"/>
      <c r="AIA14" s="214"/>
      <c r="AIB14" s="214"/>
      <c r="AIC14" s="214"/>
      <c r="AID14" s="214"/>
      <c r="AIE14" s="214"/>
      <c r="AIF14" s="214"/>
      <c r="AIG14" s="214"/>
      <c r="AIH14" s="214"/>
      <c r="AII14" s="214"/>
      <c r="AIJ14" s="214"/>
      <c r="AIK14" s="214"/>
      <c r="AIL14" s="214"/>
      <c r="AIM14" s="214"/>
      <c r="AIN14" s="214"/>
      <c r="AIO14" s="214"/>
      <c r="AIP14" s="214"/>
      <c r="AIQ14" s="214"/>
      <c r="AIR14" s="214"/>
      <c r="AIS14" s="214"/>
      <c r="AIT14" s="214"/>
      <c r="AIU14" s="214"/>
      <c r="AIV14" s="214"/>
      <c r="AIW14" s="214"/>
      <c r="AIX14" s="214"/>
      <c r="AIY14" s="214"/>
      <c r="AIZ14" s="214"/>
      <c r="AJA14" s="214"/>
      <c r="AJB14" s="214"/>
      <c r="AJC14" s="214"/>
      <c r="AJD14" s="214"/>
      <c r="AJE14" s="214"/>
      <c r="AJF14" s="214"/>
      <c r="AJG14" s="214"/>
      <c r="AJH14" s="214"/>
      <c r="AJI14" s="214"/>
      <c r="AJJ14" s="214"/>
      <c r="AJK14" s="214"/>
      <c r="AJL14" s="214"/>
      <c r="AJM14" s="214"/>
      <c r="AJN14" s="214"/>
      <c r="AJO14" s="214"/>
      <c r="AJP14" s="214"/>
      <c r="AJQ14" s="214"/>
      <c r="AJR14" s="214"/>
      <c r="AJS14" s="214"/>
      <c r="AJT14" s="214"/>
      <c r="AJU14" s="214"/>
      <c r="AJV14" s="214"/>
      <c r="AJW14" s="214"/>
      <c r="AJX14" s="214"/>
      <c r="AJY14" s="214"/>
      <c r="AJZ14" s="214"/>
      <c r="AKA14" s="214"/>
      <c r="AKB14" s="214"/>
      <c r="AKC14" s="214"/>
      <c r="AKD14" s="214"/>
      <c r="AKE14" s="214"/>
      <c r="AKF14" s="214"/>
      <c r="AKG14" s="214"/>
      <c r="AKH14" s="214"/>
      <c r="AKI14" s="214"/>
      <c r="AKJ14" s="214"/>
      <c r="AKK14" s="214"/>
      <c r="AKL14" s="214"/>
      <c r="AKM14" s="214"/>
      <c r="AKN14" s="214"/>
      <c r="AKO14" s="214"/>
      <c r="AKP14" s="214"/>
      <c r="AKQ14" s="214"/>
      <c r="AKR14" s="214"/>
      <c r="AKS14" s="214"/>
      <c r="AKT14" s="214"/>
      <c r="AKU14" s="214"/>
      <c r="AKV14" s="214"/>
      <c r="AKW14" s="214"/>
      <c r="AKX14" s="214"/>
      <c r="AKY14" s="214"/>
      <c r="AKZ14" s="214"/>
      <c r="ALA14" s="214"/>
      <c r="ALB14" s="214"/>
      <c r="ALC14" s="214"/>
      <c r="ALD14" s="214"/>
      <c r="ALE14" s="214"/>
      <c r="ALF14" s="214"/>
      <c r="ALG14" s="214"/>
      <c r="ALH14" s="214"/>
      <c r="ALI14" s="214"/>
      <c r="ALJ14" s="214"/>
      <c r="ALK14" s="214"/>
      <c r="ALL14" s="214"/>
      <c r="ALM14" s="214"/>
      <c r="ALN14" s="214"/>
      <c r="ALO14" s="214"/>
      <c r="ALP14" s="214"/>
      <c r="ALQ14" s="214"/>
      <c r="ALR14" s="214"/>
      <c r="ALS14" s="214"/>
      <c r="ALT14" s="214"/>
      <c r="ALU14" s="214"/>
      <c r="ALV14" s="214"/>
      <c r="ALW14" s="214"/>
      <c r="ALX14" s="214"/>
      <c r="ALY14" s="214"/>
      <c r="ALZ14" s="214"/>
      <c r="AMA14" s="214"/>
      <c r="AMB14" s="214"/>
      <c r="AMC14" s="214"/>
      <c r="AMD14" s="214"/>
      <c r="AME14" s="214"/>
      <c r="AMF14" s="214"/>
      <c r="AMG14" s="214"/>
      <c r="AMH14" s="214"/>
      <c r="AMI14" s="214"/>
      <c r="AMJ14" s="214"/>
      <c r="AMK14" s="214"/>
      <c r="AML14" s="214"/>
      <c r="AMM14" s="214"/>
      <c r="AMN14" s="214"/>
      <c r="AMO14" s="214"/>
      <c r="AMP14" s="214"/>
      <c r="AMQ14" s="214"/>
      <c r="AMR14" s="214"/>
      <c r="AMS14" s="214"/>
      <c r="AMT14" s="214"/>
      <c r="AMU14" s="214"/>
      <c r="AMV14" s="214"/>
      <c r="AMW14" s="214"/>
      <c r="AMX14" s="214"/>
      <c r="AMY14" s="214"/>
      <c r="AMZ14" s="214"/>
      <c r="ANA14" s="214"/>
      <c r="ANB14" s="214"/>
      <c r="ANC14" s="214"/>
      <c r="AND14" s="214"/>
      <c r="ANE14" s="214"/>
      <c r="ANF14" s="214"/>
      <c r="ANG14" s="214"/>
      <c r="ANH14" s="214"/>
      <c r="ANI14" s="214"/>
      <c r="ANJ14" s="214"/>
      <c r="ANK14" s="214"/>
      <c r="ANL14" s="214"/>
      <c r="ANM14" s="214"/>
      <c r="ANN14" s="214"/>
      <c r="ANO14" s="214"/>
      <c r="ANP14" s="214"/>
      <c r="ANQ14" s="214"/>
      <c r="ANR14" s="214"/>
      <c r="ANS14" s="214"/>
      <c r="ANT14" s="214"/>
      <c r="ANU14" s="214"/>
      <c r="ANV14" s="214"/>
      <c r="ANW14" s="214"/>
      <c r="ANX14" s="214"/>
      <c r="ANY14" s="214"/>
      <c r="ANZ14" s="214"/>
      <c r="AOA14" s="214"/>
      <c r="AOB14" s="214"/>
      <c r="AOC14" s="214"/>
      <c r="AOD14" s="214"/>
      <c r="AOE14" s="214"/>
      <c r="AOF14" s="214"/>
      <c r="AOG14" s="214"/>
      <c r="AOH14" s="214"/>
      <c r="AOI14" s="214"/>
      <c r="AOJ14" s="214"/>
      <c r="AOK14" s="214"/>
      <c r="AOL14" s="214"/>
      <c r="AOM14" s="214"/>
      <c r="AON14" s="214"/>
      <c r="AOO14" s="214"/>
      <c r="AOP14" s="214"/>
      <c r="AOQ14" s="214"/>
      <c r="AOR14" s="214"/>
      <c r="AOS14" s="214"/>
      <c r="AOT14" s="214"/>
      <c r="AOU14" s="214"/>
      <c r="AOV14" s="214"/>
      <c r="AOW14" s="214"/>
      <c r="AOX14" s="214"/>
      <c r="AOY14" s="214"/>
      <c r="AOZ14" s="214"/>
      <c r="APA14" s="214"/>
      <c r="APB14" s="214"/>
      <c r="APC14" s="214"/>
      <c r="APD14" s="214"/>
      <c r="APE14" s="214"/>
      <c r="APF14" s="214"/>
      <c r="APG14" s="214"/>
      <c r="APH14" s="214"/>
      <c r="API14" s="214"/>
      <c r="APJ14" s="214"/>
      <c r="APK14" s="214"/>
      <c r="APL14" s="214"/>
      <c r="APM14" s="214"/>
      <c r="APN14" s="214"/>
      <c r="APO14" s="214"/>
      <c r="APP14" s="214"/>
      <c r="APQ14" s="214"/>
      <c r="APR14" s="214"/>
      <c r="APS14" s="214"/>
      <c r="APT14" s="214"/>
      <c r="APU14" s="214"/>
      <c r="APV14" s="214"/>
      <c r="APW14" s="214"/>
      <c r="APX14" s="214"/>
      <c r="APY14" s="214"/>
      <c r="APZ14" s="214"/>
      <c r="AQA14" s="214"/>
      <c r="AQB14" s="214"/>
      <c r="AQC14" s="214"/>
      <c r="AQD14" s="214"/>
      <c r="AQE14" s="214"/>
      <c r="AQF14" s="214"/>
      <c r="AQG14" s="214"/>
      <c r="AQH14" s="214"/>
      <c r="AQI14" s="214"/>
      <c r="AQJ14" s="214"/>
      <c r="AQK14" s="214"/>
      <c r="AQL14" s="214"/>
      <c r="AQM14" s="214"/>
      <c r="AQN14" s="214"/>
      <c r="AQO14" s="214"/>
      <c r="AQP14" s="214"/>
      <c r="AQQ14" s="214"/>
      <c r="AQR14" s="214"/>
      <c r="AQS14" s="214"/>
      <c r="AQT14" s="214"/>
      <c r="AQU14" s="214"/>
      <c r="AQV14" s="214"/>
      <c r="AQW14" s="214"/>
      <c r="AQX14" s="214"/>
      <c r="AQY14" s="214"/>
      <c r="AQZ14" s="214"/>
      <c r="ARA14" s="214"/>
      <c r="ARB14" s="214"/>
      <c r="ARC14" s="214"/>
      <c r="ARD14" s="214"/>
      <c r="ARE14" s="214"/>
      <c r="ARF14" s="214"/>
      <c r="ARG14" s="214"/>
      <c r="ARH14" s="214"/>
      <c r="ARI14" s="214"/>
      <c r="ARJ14" s="214"/>
      <c r="ARK14" s="214"/>
      <c r="ARL14" s="214"/>
      <c r="ARM14" s="214"/>
      <c r="ARN14" s="214"/>
      <c r="ARO14" s="214"/>
      <c r="ARP14" s="214"/>
      <c r="ARQ14" s="214"/>
      <c r="ARR14" s="214"/>
      <c r="ARS14" s="214"/>
      <c r="ART14" s="214"/>
      <c r="ARU14" s="214"/>
      <c r="ARV14" s="214"/>
      <c r="ARW14" s="214"/>
      <c r="ARX14" s="214"/>
      <c r="ARY14" s="214"/>
      <c r="ARZ14" s="214"/>
      <c r="ASA14" s="214"/>
      <c r="ASB14" s="214"/>
      <c r="ASC14" s="214"/>
      <c r="ASD14" s="214"/>
      <c r="ASE14" s="214"/>
      <c r="ASF14" s="214"/>
      <c r="ASG14" s="214"/>
      <c r="ASH14" s="214"/>
      <c r="ASI14" s="214"/>
      <c r="ASJ14" s="214"/>
      <c r="ASK14" s="214"/>
      <c r="ASL14" s="214"/>
      <c r="ASM14" s="214"/>
      <c r="ASN14" s="214"/>
      <c r="ASO14" s="214"/>
      <c r="ASP14" s="214"/>
      <c r="ASQ14" s="214"/>
      <c r="ASR14" s="214"/>
      <c r="ASS14" s="214"/>
      <c r="AST14" s="214"/>
      <c r="ASU14" s="214"/>
      <c r="ASV14" s="214"/>
      <c r="ASW14" s="214"/>
      <c r="ASX14" s="214"/>
      <c r="ASY14" s="214"/>
      <c r="ASZ14" s="214"/>
      <c r="ATA14" s="214"/>
      <c r="ATB14" s="214"/>
      <c r="ATC14" s="214"/>
      <c r="ATD14" s="214"/>
      <c r="ATE14" s="214"/>
      <c r="ATF14" s="214"/>
      <c r="ATG14" s="214"/>
      <c r="ATH14" s="214"/>
      <c r="ATI14" s="214"/>
      <c r="ATJ14" s="214"/>
      <c r="ATK14" s="214"/>
      <c r="ATL14" s="214"/>
      <c r="ATM14" s="214"/>
      <c r="ATN14" s="214"/>
      <c r="ATO14" s="214"/>
      <c r="ATP14" s="214"/>
      <c r="ATQ14" s="214"/>
      <c r="ATR14" s="214"/>
      <c r="ATS14" s="214"/>
      <c r="ATT14" s="214"/>
      <c r="ATU14" s="214"/>
      <c r="ATV14" s="214"/>
      <c r="ATW14" s="214"/>
      <c r="ATX14" s="214"/>
      <c r="ATY14" s="214"/>
      <c r="ATZ14" s="214"/>
      <c r="AUA14" s="214"/>
      <c r="AUB14" s="214"/>
      <c r="AUC14" s="214"/>
      <c r="AUD14" s="214"/>
      <c r="AUE14" s="214"/>
      <c r="AUF14" s="214"/>
      <c r="AUG14" s="214"/>
      <c r="AUH14" s="214"/>
      <c r="AUI14" s="214"/>
      <c r="AUJ14" s="214"/>
      <c r="AUK14" s="214"/>
      <c r="AUL14" s="214"/>
      <c r="AUM14" s="214"/>
      <c r="AUN14" s="214"/>
      <c r="AUO14" s="214"/>
      <c r="AUP14" s="214"/>
      <c r="AUQ14" s="214"/>
      <c r="AUR14" s="214"/>
      <c r="AUS14" s="214"/>
      <c r="AUT14" s="214"/>
      <c r="AUU14" s="214"/>
      <c r="AUV14" s="214"/>
      <c r="AUW14" s="214"/>
      <c r="AUX14" s="214"/>
      <c r="AUY14" s="214"/>
      <c r="AUZ14" s="214"/>
      <c r="AVA14" s="214"/>
      <c r="AVB14" s="214"/>
      <c r="AVC14" s="214"/>
      <c r="AVD14" s="214"/>
      <c r="AVE14" s="214"/>
      <c r="AVF14" s="214"/>
      <c r="AVG14" s="214"/>
      <c r="AVH14" s="214"/>
      <c r="AVI14" s="214"/>
      <c r="AVJ14" s="214"/>
      <c r="AVK14" s="214"/>
      <c r="AVL14" s="214"/>
      <c r="AVM14" s="214"/>
      <c r="AVN14" s="214"/>
      <c r="AVO14" s="214"/>
      <c r="AVP14" s="214"/>
      <c r="AVQ14" s="214"/>
      <c r="AVR14" s="214"/>
      <c r="AVS14" s="214"/>
      <c r="AVT14" s="214"/>
      <c r="AVU14" s="214"/>
      <c r="AVV14" s="214"/>
      <c r="AVW14" s="214"/>
      <c r="AVX14" s="214"/>
      <c r="AVY14" s="214"/>
      <c r="AVZ14" s="214"/>
      <c r="AWA14" s="214"/>
      <c r="AWB14" s="214"/>
      <c r="AWC14" s="214"/>
      <c r="AWD14" s="214"/>
      <c r="AWE14" s="214"/>
      <c r="AWF14" s="214"/>
      <c r="AWG14" s="214"/>
      <c r="AWH14" s="214"/>
      <c r="AWI14" s="214"/>
      <c r="AWJ14" s="214"/>
      <c r="AWK14" s="214"/>
      <c r="AWL14" s="214"/>
      <c r="AWM14" s="214"/>
      <c r="AWN14" s="214"/>
      <c r="AWO14" s="214"/>
      <c r="AWP14" s="214"/>
      <c r="AWQ14" s="214"/>
      <c r="AWR14" s="214"/>
      <c r="AWS14" s="214"/>
      <c r="AWT14" s="214"/>
      <c r="AWU14" s="214"/>
      <c r="AWV14" s="214"/>
      <c r="AWW14" s="214"/>
      <c r="AWX14" s="214"/>
      <c r="AWY14" s="214"/>
      <c r="AWZ14" s="214"/>
      <c r="AXA14" s="214"/>
      <c r="AXB14" s="214"/>
      <c r="AXC14" s="214"/>
      <c r="AXD14" s="214"/>
      <c r="AXE14" s="214"/>
      <c r="AXF14" s="214"/>
      <c r="AXG14" s="214"/>
      <c r="AXH14" s="214"/>
      <c r="AXI14" s="214"/>
      <c r="AXJ14" s="214"/>
      <c r="AXK14" s="214"/>
      <c r="AXL14" s="214"/>
      <c r="AXM14" s="214"/>
      <c r="AXN14" s="214"/>
      <c r="AXO14" s="214"/>
      <c r="AXP14" s="214"/>
      <c r="AXQ14" s="214"/>
      <c r="AXR14" s="214"/>
      <c r="AXS14" s="214"/>
      <c r="AXT14" s="214"/>
      <c r="AXU14" s="214"/>
      <c r="AXV14" s="214"/>
      <c r="AXW14" s="214"/>
      <c r="AXX14" s="214"/>
      <c r="AXY14" s="214"/>
      <c r="AXZ14" s="214"/>
      <c r="AYA14" s="214"/>
      <c r="AYB14" s="214"/>
      <c r="AYC14" s="214"/>
      <c r="AYD14" s="214"/>
      <c r="AYE14" s="214"/>
      <c r="AYF14" s="214"/>
      <c r="AYG14" s="214"/>
      <c r="AYH14" s="214"/>
      <c r="AYI14" s="214"/>
      <c r="AYJ14" s="214"/>
      <c r="AYK14" s="214"/>
      <c r="AYL14" s="214"/>
      <c r="AYM14" s="214"/>
      <c r="AYN14" s="214"/>
      <c r="AYO14" s="214"/>
      <c r="AYP14" s="214"/>
      <c r="AYQ14" s="214"/>
      <c r="AYR14" s="214"/>
      <c r="AYS14" s="214"/>
      <c r="AYT14" s="214"/>
      <c r="AYU14" s="214"/>
      <c r="AYV14" s="214"/>
      <c r="AYW14" s="214"/>
      <c r="AYX14" s="214"/>
      <c r="AYY14" s="214"/>
      <c r="AYZ14" s="214"/>
      <c r="AZA14" s="214"/>
      <c r="AZB14" s="214"/>
      <c r="AZC14" s="214"/>
      <c r="AZD14" s="214"/>
      <c r="AZE14" s="214"/>
      <c r="AZF14" s="214"/>
      <c r="AZG14" s="214"/>
      <c r="AZH14" s="214"/>
      <c r="AZI14" s="214"/>
      <c r="AZJ14" s="214"/>
      <c r="AZK14" s="214"/>
      <c r="AZL14" s="214"/>
      <c r="AZM14" s="214"/>
      <c r="AZN14" s="214"/>
      <c r="AZO14" s="214"/>
      <c r="AZP14" s="214"/>
      <c r="AZQ14" s="214"/>
      <c r="AZR14" s="214"/>
      <c r="AZS14" s="214"/>
      <c r="AZT14" s="214"/>
      <c r="AZU14" s="214"/>
      <c r="AZV14" s="214"/>
      <c r="AZW14" s="214"/>
      <c r="AZX14" s="214"/>
      <c r="AZY14" s="214"/>
      <c r="AZZ14" s="214"/>
      <c r="BAA14" s="214"/>
      <c r="BAB14" s="214"/>
      <c r="BAC14" s="214"/>
      <c r="BAD14" s="214"/>
      <c r="BAE14" s="214"/>
      <c r="BAF14" s="214"/>
      <c r="BAG14" s="214"/>
      <c r="BAH14" s="214"/>
      <c r="BAI14" s="214"/>
      <c r="BAJ14" s="214"/>
      <c r="BAK14" s="214"/>
      <c r="BAL14" s="214"/>
      <c r="BAM14" s="214"/>
      <c r="BAN14" s="214"/>
      <c r="BAO14" s="214"/>
      <c r="BAP14" s="214"/>
      <c r="BAQ14" s="214"/>
      <c r="BAR14" s="214"/>
      <c r="BAS14" s="214"/>
      <c r="BAT14" s="214"/>
      <c r="BAU14" s="214"/>
      <c r="BAV14" s="214"/>
      <c r="BAW14" s="214"/>
      <c r="BAX14" s="214"/>
      <c r="BAY14" s="214"/>
      <c r="BAZ14" s="214"/>
      <c r="BBA14" s="214"/>
      <c r="BBB14" s="214"/>
      <c r="BBC14" s="214"/>
      <c r="BBD14" s="214"/>
      <c r="BBE14" s="214"/>
      <c r="BBF14" s="214"/>
      <c r="BBG14" s="214"/>
      <c r="BBH14" s="214"/>
      <c r="BBI14" s="214"/>
      <c r="BBJ14" s="214"/>
      <c r="BBK14" s="214"/>
      <c r="BBL14" s="214"/>
      <c r="BBM14" s="214"/>
      <c r="BBN14" s="214"/>
      <c r="BBO14" s="214"/>
      <c r="BBP14" s="214"/>
      <c r="BBQ14" s="214"/>
      <c r="BBR14" s="214"/>
      <c r="BBS14" s="214"/>
      <c r="BBT14" s="214"/>
      <c r="BBU14" s="214"/>
      <c r="BBV14" s="214"/>
      <c r="BBW14" s="214"/>
      <c r="BBX14" s="214"/>
      <c r="BBY14" s="214"/>
      <c r="BBZ14" s="214"/>
      <c r="BCA14" s="214"/>
      <c r="BCB14" s="214"/>
      <c r="BCC14" s="214"/>
      <c r="BCD14" s="214"/>
      <c r="BCE14" s="214"/>
      <c r="BCF14" s="214"/>
      <c r="BCG14" s="214"/>
      <c r="BCH14" s="214"/>
      <c r="BCI14" s="214"/>
      <c r="BCJ14" s="214"/>
      <c r="BCK14" s="214"/>
      <c r="BCL14" s="214"/>
      <c r="BCM14" s="214"/>
      <c r="BCN14" s="214"/>
      <c r="BCO14" s="214"/>
      <c r="BCP14" s="214"/>
      <c r="BCQ14" s="214"/>
      <c r="BCR14" s="214"/>
      <c r="BCS14" s="214"/>
      <c r="BCT14" s="214"/>
      <c r="BCU14" s="214"/>
      <c r="BCV14" s="214"/>
      <c r="BCW14" s="214"/>
      <c r="BCX14" s="214"/>
      <c r="BCY14" s="214"/>
      <c r="BCZ14" s="214"/>
      <c r="BDA14" s="214"/>
      <c r="BDB14" s="214"/>
      <c r="BDC14" s="214"/>
      <c r="BDD14" s="214"/>
      <c r="BDE14" s="214"/>
      <c r="BDF14" s="214"/>
      <c r="BDG14" s="214"/>
      <c r="BDH14" s="214"/>
      <c r="BDI14" s="214"/>
      <c r="BDJ14" s="214"/>
      <c r="BDK14" s="214"/>
      <c r="BDL14" s="214"/>
      <c r="BDM14" s="214"/>
      <c r="BDN14" s="214"/>
      <c r="BDO14" s="214"/>
      <c r="BDP14" s="214"/>
      <c r="BDQ14" s="214"/>
      <c r="BDR14" s="214"/>
      <c r="BDS14" s="214"/>
      <c r="BDT14" s="214"/>
      <c r="BDU14" s="214"/>
      <c r="BDV14" s="214"/>
      <c r="BDW14" s="214"/>
      <c r="BDX14" s="214"/>
      <c r="BDY14" s="214"/>
      <c r="BDZ14" s="214"/>
      <c r="BEA14" s="214"/>
      <c r="BEB14" s="214"/>
      <c r="BEC14" s="214"/>
      <c r="BED14" s="214"/>
      <c r="BEE14" s="214"/>
      <c r="BEF14" s="214"/>
      <c r="BEG14" s="214"/>
      <c r="BEH14" s="214"/>
      <c r="BEI14" s="214"/>
      <c r="BEJ14" s="214"/>
      <c r="BEK14" s="214"/>
      <c r="BEL14" s="214"/>
      <c r="BEM14" s="214"/>
      <c r="BEN14" s="214"/>
      <c r="BEO14" s="214"/>
      <c r="BEP14" s="214"/>
      <c r="BEQ14" s="214"/>
      <c r="BER14" s="214"/>
      <c r="BES14" s="214"/>
      <c r="BET14" s="214"/>
      <c r="BEU14" s="214"/>
      <c r="BEV14" s="214"/>
      <c r="BEW14" s="214"/>
      <c r="BEX14" s="214"/>
      <c r="BEY14" s="214"/>
      <c r="BEZ14" s="214"/>
      <c r="BFA14" s="214"/>
      <c r="BFB14" s="214"/>
      <c r="BFC14" s="214"/>
      <c r="BFD14" s="214"/>
      <c r="BFE14" s="214"/>
      <c r="BFF14" s="214"/>
      <c r="BFG14" s="214"/>
      <c r="BFH14" s="214"/>
      <c r="BFI14" s="214"/>
      <c r="BFJ14" s="214"/>
      <c r="BFK14" s="214"/>
      <c r="BFL14" s="214"/>
      <c r="BFM14" s="214"/>
      <c r="BFN14" s="214"/>
      <c r="BFO14" s="214"/>
      <c r="BFP14" s="214"/>
      <c r="BFQ14" s="214"/>
      <c r="BFR14" s="214"/>
      <c r="BFS14" s="214"/>
      <c r="BFT14" s="214"/>
      <c r="BFU14" s="214"/>
      <c r="BFV14" s="214"/>
      <c r="BFW14" s="214"/>
      <c r="BFX14" s="214"/>
      <c r="BFY14" s="214"/>
      <c r="BFZ14" s="214"/>
      <c r="BGA14" s="214"/>
      <c r="BGB14" s="214"/>
      <c r="BGC14" s="214"/>
      <c r="BGD14" s="214"/>
      <c r="BGE14" s="214"/>
      <c r="BGF14" s="214"/>
      <c r="BGG14" s="214"/>
      <c r="BGH14" s="214"/>
      <c r="BGI14" s="214"/>
      <c r="BGJ14" s="214"/>
      <c r="BGK14" s="214"/>
      <c r="BGL14" s="214"/>
      <c r="BGM14" s="214"/>
      <c r="BGN14" s="214"/>
      <c r="BGO14" s="214"/>
      <c r="BGP14" s="214"/>
      <c r="BGQ14" s="214"/>
      <c r="BGR14" s="214"/>
      <c r="BGS14" s="214"/>
      <c r="BGT14" s="214"/>
      <c r="BGU14" s="214"/>
      <c r="BGV14" s="214"/>
      <c r="BGW14" s="214"/>
    </row>
    <row r="15" spans="1:1557" s="213" customFormat="1" ht="9" customHeight="1" x14ac:dyDescent="0.2"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9"/>
      <c r="GR15" s="159"/>
      <c r="GS15" s="159"/>
      <c r="GT15" s="159"/>
      <c r="GU15" s="159"/>
      <c r="GV15" s="159"/>
      <c r="GW15" s="159"/>
      <c r="GX15" s="159"/>
      <c r="GY15" s="159"/>
      <c r="GZ15" s="159"/>
      <c r="HA15" s="159"/>
      <c r="HB15" s="159"/>
      <c r="HC15" s="159"/>
      <c r="HD15" s="159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159"/>
      <c r="IH15" s="159"/>
      <c r="II15" s="159"/>
      <c r="IJ15" s="159"/>
      <c r="IK15" s="159"/>
      <c r="IL15" s="159"/>
      <c r="IM15" s="159"/>
      <c r="IN15" s="159"/>
      <c r="IO15" s="159"/>
      <c r="IP15" s="159"/>
      <c r="IQ15" s="159"/>
      <c r="IR15" s="159"/>
      <c r="IS15" s="159"/>
      <c r="IT15" s="159"/>
      <c r="IU15" s="159"/>
      <c r="IV15" s="159"/>
      <c r="IW15" s="159"/>
      <c r="IX15" s="159"/>
      <c r="IY15" s="159"/>
      <c r="IZ15" s="159"/>
      <c r="JA15" s="159"/>
      <c r="JB15" s="159"/>
      <c r="JC15" s="159"/>
      <c r="JD15" s="159"/>
      <c r="JE15" s="159"/>
      <c r="JF15" s="159"/>
      <c r="JG15" s="159"/>
      <c r="JH15" s="159"/>
      <c r="JI15" s="159"/>
      <c r="JJ15" s="159"/>
      <c r="JK15" s="159"/>
      <c r="JL15" s="159"/>
      <c r="JM15" s="159"/>
      <c r="JN15" s="159"/>
      <c r="JO15" s="159"/>
      <c r="JP15" s="159"/>
      <c r="JQ15" s="159"/>
      <c r="JR15" s="159"/>
      <c r="JS15" s="159"/>
      <c r="JT15" s="159"/>
      <c r="JU15" s="159"/>
      <c r="JV15" s="159"/>
      <c r="JW15" s="159"/>
      <c r="JX15" s="159"/>
      <c r="JY15" s="159"/>
      <c r="JZ15" s="159"/>
      <c r="KA15" s="159"/>
      <c r="KB15" s="159"/>
      <c r="KC15" s="159"/>
      <c r="KD15" s="159"/>
      <c r="KE15" s="159"/>
      <c r="KF15" s="159"/>
      <c r="KG15" s="159"/>
      <c r="KH15" s="159"/>
      <c r="KI15" s="159"/>
      <c r="KJ15" s="159"/>
      <c r="KK15" s="159"/>
      <c r="KL15" s="159"/>
      <c r="KM15" s="159"/>
      <c r="KN15" s="159"/>
      <c r="KO15" s="159"/>
      <c r="KP15" s="159"/>
      <c r="KQ15" s="159"/>
      <c r="KR15" s="159"/>
      <c r="KS15" s="159"/>
      <c r="KT15" s="159"/>
      <c r="KU15" s="159"/>
      <c r="KV15" s="159"/>
      <c r="KW15" s="159"/>
      <c r="KX15" s="159"/>
      <c r="KY15" s="159"/>
      <c r="KZ15" s="159"/>
      <c r="LA15" s="159"/>
      <c r="LB15" s="159"/>
      <c r="LC15" s="159"/>
      <c r="LD15" s="159"/>
      <c r="LE15" s="159"/>
      <c r="LF15" s="159"/>
      <c r="LG15" s="159"/>
      <c r="LH15" s="159"/>
      <c r="LI15" s="159"/>
      <c r="LJ15" s="159"/>
      <c r="LK15" s="159"/>
      <c r="LL15" s="159"/>
      <c r="LM15" s="159"/>
      <c r="LN15" s="159"/>
      <c r="LO15" s="159"/>
      <c r="LP15" s="159"/>
      <c r="LQ15" s="159"/>
      <c r="LR15" s="159"/>
      <c r="LS15" s="159"/>
      <c r="LT15" s="159"/>
      <c r="LU15" s="159"/>
      <c r="LV15" s="159"/>
      <c r="LW15" s="159"/>
      <c r="LX15" s="159"/>
      <c r="LY15" s="159"/>
      <c r="LZ15" s="159"/>
      <c r="MA15" s="159"/>
      <c r="MB15" s="159"/>
      <c r="MC15" s="159"/>
      <c r="MD15" s="159"/>
      <c r="ME15" s="159"/>
      <c r="MF15" s="159"/>
      <c r="MG15" s="159"/>
      <c r="MH15" s="159"/>
      <c r="MI15" s="159"/>
      <c r="MJ15" s="159"/>
      <c r="MK15" s="159"/>
      <c r="ML15" s="159"/>
      <c r="MM15" s="159"/>
      <c r="MN15" s="159"/>
      <c r="MO15" s="159"/>
      <c r="MP15" s="159"/>
      <c r="MQ15" s="159"/>
      <c r="MR15" s="159"/>
      <c r="MS15" s="159"/>
      <c r="MT15" s="159"/>
      <c r="MU15" s="159"/>
      <c r="MV15" s="159"/>
      <c r="MW15" s="159"/>
      <c r="MX15" s="159"/>
      <c r="MY15" s="159"/>
      <c r="MZ15" s="159"/>
      <c r="NA15" s="159"/>
      <c r="NB15" s="159"/>
      <c r="NC15" s="159"/>
      <c r="ND15" s="159"/>
      <c r="NE15" s="159"/>
      <c r="NF15" s="159"/>
      <c r="NG15" s="159"/>
      <c r="NH15" s="159"/>
      <c r="NI15" s="159"/>
      <c r="NJ15" s="159"/>
      <c r="NK15" s="159"/>
      <c r="NL15" s="159"/>
      <c r="NM15" s="159"/>
      <c r="NN15" s="159"/>
      <c r="NO15" s="159"/>
      <c r="NP15" s="159"/>
      <c r="NQ15" s="159"/>
      <c r="NR15" s="159"/>
      <c r="NS15" s="159"/>
      <c r="NT15" s="159"/>
      <c r="NU15" s="159"/>
      <c r="NV15" s="159"/>
      <c r="NW15" s="159"/>
      <c r="NX15" s="159"/>
      <c r="NY15" s="159"/>
      <c r="NZ15" s="159"/>
      <c r="OA15" s="159"/>
      <c r="OB15" s="159"/>
      <c r="OC15" s="159"/>
      <c r="OD15" s="159"/>
      <c r="OE15" s="159"/>
      <c r="OF15" s="159"/>
      <c r="OG15" s="159"/>
      <c r="OH15" s="159"/>
      <c r="OI15" s="159"/>
      <c r="OJ15" s="159"/>
      <c r="OK15" s="159"/>
      <c r="OL15" s="159"/>
      <c r="OM15" s="159"/>
      <c r="ON15" s="159"/>
      <c r="OO15" s="159"/>
      <c r="OP15" s="159"/>
      <c r="OQ15" s="159"/>
      <c r="OR15" s="159"/>
      <c r="OS15" s="159"/>
      <c r="OT15" s="159"/>
      <c r="OU15" s="159"/>
      <c r="OV15" s="159"/>
      <c r="OW15" s="159"/>
      <c r="OX15" s="159"/>
      <c r="OY15" s="159"/>
      <c r="OZ15" s="159"/>
      <c r="PA15" s="159"/>
      <c r="PB15" s="159"/>
      <c r="PC15" s="159"/>
      <c r="PD15" s="159"/>
      <c r="PE15" s="159"/>
      <c r="PF15" s="159"/>
      <c r="PG15" s="159"/>
      <c r="PH15" s="159"/>
      <c r="PI15" s="159"/>
      <c r="PJ15" s="159"/>
      <c r="PK15" s="159"/>
      <c r="PL15" s="159"/>
      <c r="PM15" s="159"/>
      <c r="PN15" s="159"/>
      <c r="PO15" s="159"/>
      <c r="PP15" s="159"/>
      <c r="PQ15" s="159"/>
      <c r="PR15" s="159"/>
      <c r="PS15" s="159"/>
      <c r="PT15" s="159"/>
      <c r="PU15" s="159"/>
      <c r="PV15" s="159"/>
      <c r="PW15" s="159"/>
      <c r="PX15" s="159"/>
      <c r="PY15" s="159"/>
      <c r="PZ15" s="159"/>
      <c r="QA15" s="159"/>
      <c r="QB15" s="159"/>
      <c r="QC15" s="159"/>
      <c r="QD15" s="159"/>
      <c r="QE15" s="159"/>
      <c r="QF15" s="159"/>
      <c r="QG15" s="159"/>
      <c r="QH15" s="159"/>
      <c r="QI15" s="159"/>
      <c r="QJ15" s="159"/>
      <c r="QK15" s="159"/>
      <c r="QL15" s="159"/>
      <c r="QM15" s="159"/>
      <c r="QN15" s="159"/>
      <c r="QO15" s="159"/>
      <c r="QP15" s="159"/>
      <c r="QQ15" s="159"/>
      <c r="QR15" s="159"/>
      <c r="QS15" s="159"/>
      <c r="QT15" s="159"/>
      <c r="QU15" s="159"/>
      <c r="QV15" s="159"/>
      <c r="QW15" s="159"/>
      <c r="QX15" s="159"/>
      <c r="QY15" s="159"/>
      <c r="QZ15" s="159"/>
      <c r="RA15" s="159"/>
      <c r="RB15" s="159"/>
      <c r="RC15" s="159"/>
      <c r="RD15" s="159"/>
      <c r="RE15" s="159"/>
      <c r="RF15" s="159"/>
      <c r="RG15" s="159"/>
      <c r="RH15" s="159"/>
      <c r="RI15" s="159"/>
      <c r="RJ15" s="159"/>
      <c r="RK15" s="159"/>
      <c r="RL15" s="159"/>
      <c r="RM15" s="159"/>
      <c r="RN15" s="159"/>
      <c r="RO15" s="159"/>
      <c r="RP15" s="159"/>
      <c r="RQ15" s="159"/>
      <c r="RR15" s="159"/>
      <c r="RS15" s="159"/>
      <c r="RT15" s="159"/>
      <c r="RU15" s="159"/>
      <c r="RV15" s="159"/>
      <c r="RW15" s="159"/>
      <c r="RX15" s="159"/>
      <c r="RY15" s="159"/>
      <c r="RZ15" s="159"/>
      <c r="SA15" s="159"/>
      <c r="SB15" s="159"/>
      <c r="SC15" s="159"/>
      <c r="SD15" s="159"/>
      <c r="SE15" s="159"/>
      <c r="SF15" s="159"/>
      <c r="SG15" s="159"/>
      <c r="SH15" s="159"/>
      <c r="SI15" s="159"/>
      <c r="SJ15" s="159"/>
      <c r="SK15" s="159"/>
      <c r="SL15" s="159"/>
      <c r="SM15" s="159"/>
      <c r="SN15" s="159"/>
      <c r="SO15" s="159"/>
      <c r="SP15" s="159"/>
      <c r="SQ15" s="159"/>
      <c r="SR15" s="159"/>
      <c r="SS15" s="159"/>
      <c r="ST15" s="159"/>
      <c r="SU15" s="159"/>
      <c r="SV15" s="159"/>
      <c r="SW15" s="159"/>
      <c r="SX15" s="159"/>
      <c r="SY15" s="159"/>
      <c r="SZ15" s="159"/>
      <c r="TA15" s="159"/>
      <c r="TB15" s="159"/>
      <c r="TC15" s="159"/>
      <c r="TD15" s="159"/>
      <c r="TE15" s="159"/>
      <c r="TF15" s="159"/>
      <c r="TG15" s="159"/>
      <c r="TH15" s="159"/>
      <c r="TI15" s="159"/>
      <c r="TJ15" s="159"/>
      <c r="TK15" s="159"/>
      <c r="TL15" s="159"/>
      <c r="TM15" s="159"/>
      <c r="TN15" s="159"/>
      <c r="TO15" s="159"/>
      <c r="TP15" s="159"/>
      <c r="TQ15" s="159"/>
      <c r="TR15" s="159"/>
      <c r="TS15" s="159"/>
      <c r="TT15" s="159"/>
      <c r="TU15" s="159"/>
      <c r="TV15" s="159"/>
      <c r="TW15" s="159"/>
      <c r="TX15" s="159"/>
      <c r="TY15" s="159"/>
      <c r="TZ15" s="159"/>
      <c r="UA15" s="159"/>
      <c r="UB15" s="159"/>
      <c r="UC15" s="159"/>
      <c r="UD15" s="159"/>
      <c r="UE15" s="159"/>
      <c r="UF15" s="159"/>
      <c r="UG15" s="159"/>
      <c r="UH15" s="159"/>
      <c r="UI15" s="159"/>
      <c r="UJ15" s="159"/>
      <c r="UK15" s="159"/>
      <c r="UL15" s="159"/>
      <c r="UM15" s="159"/>
      <c r="UN15" s="159"/>
      <c r="UO15" s="159"/>
      <c r="UP15" s="159"/>
      <c r="UQ15" s="159"/>
      <c r="UR15" s="159"/>
      <c r="US15" s="159"/>
      <c r="UT15" s="159"/>
      <c r="UU15" s="159"/>
      <c r="UV15" s="159"/>
      <c r="UW15" s="159"/>
      <c r="UX15" s="159"/>
      <c r="UY15" s="159"/>
      <c r="UZ15" s="159"/>
      <c r="VA15" s="159"/>
      <c r="VB15" s="159"/>
      <c r="VC15" s="159"/>
      <c r="VD15" s="159"/>
      <c r="VE15" s="159"/>
      <c r="VF15" s="159"/>
      <c r="VG15" s="159"/>
      <c r="VH15" s="159"/>
      <c r="VI15" s="159"/>
      <c r="VJ15" s="159"/>
      <c r="VK15" s="159"/>
      <c r="VL15" s="159"/>
      <c r="VM15" s="159"/>
      <c r="VN15" s="159"/>
      <c r="VO15" s="159"/>
      <c r="VP15" s="159"/>
      <c r="VQ15" s="159"/>
      <c r="VR15" s="159"/>
      <c r="VS15" s="159"/>
      <c r="VT15" s="159"/>
      <c r="VU15" s="159"/>
      <c r="VV15" s="159"/>
      <c r="VW15" s="159"/>
      <c r="VX15" s="159"/>
      <c r="VY15" s="159"/>
      <c r="VZ15" s="159"/>
      <c r="WA15" s="159"/>
      <c r="WB15" s="159"/>
      <c r="WC15" s="159"/>
      <c r="WD15" s="159"/>
      <c r="WE15" s="159"/>
      <c r="WF15" s="159"/>
      <c r="WG15" s="159"/>
      <c r="WH15" s="159"/>
      <c r="WI15" s="159"/>
      <c r="WJ15" s="159"/>
      <c r="WK15" s="159"/>
      <c r="WL15" s="159"/>
      <c r="WM15" s="159"/>
      <c r="WN15" s="159"/>
      <c r="WO15" s="159"/>
      <c r="WP15" s="159"/>
      <c r="WQ15" s="159"/>
      <c r="WR15" s="159"/>
      <c r="WS15" s="159"/>
      <c r="WT15" s="159"/>
      <c r="WU15" s="159"/>
      <c r="WV15" s="159"/>
      <c r="WW15" s="159"/>
      <c r="WX15" s="159"/>
      <c r="WY15" s="159"/>
      <c r="WZ15" s="159"/>
      <c r="XA15" s="159"/>
      <c r="XB15" s="159"/>
      <c r="XC15" s="159"/>
      <c r="XD15" s="159"/>
      <c r="XE15" s="159"/>
      <c r="XF15" s="159"/>
      <c r="XG15" s="159"/>
      <c r="XH15" s="159"/>
      <c r="XI15" s="159"/>
      <c r="XJ15" s="159"/>
      <c r="XK15" s="159"/>
      <c r="XL15" s="159"/>
      <c r="XM15" s="159"/>
      <c r="XN15" s="159"/>
      <c r="XO15" s="159"/>
      <c r="XP15" s="159"/>
      <c r="XQ15" s="159"/>
      <c r="XR15" s="159"/>
      <c r="XS15" s="159"/>
      <c r="XT15" s="159"/>
      <c r="XU15" s="159"/>
      <c r="XV15" s="159"/>
      <c r="XW15" s="159"/>
      <c r="XX15" s="159"/>
      <c r="XY15" s="159"/>
      <c r="XZ15" s="159"/>
      <c r="YA15" s="159"/>
      <c r="YB15" s="159"/>
      <c r="YC15" s="159"/>
      <c r="YD15" s="159"/>
      <c r="YE15" s="159"/>
      <c r="YF15" s="159"/>
      <c r="YG15" s="159"/>
      <c r="YH15" s="159"/>
      <c r="YI15" s="159"/>
      <c r="YJ15" s="159"/>
      <c r="YK15" s="159"/>
      <c r="YL15" s="159"/>
      <c r="YM15" s="159"/>
      <c r="YN15" s="159"/>
      <c r="YO15" s="159"/>
      <c r="YP15" s="159"/>
      <c r="YQ15" s="159"/>
      <c r="YR15" s="159"/>
      <c r="YS15" s="159"/>
      <c r="YT15" s="159"/>
      <c r="YU15" s="159"/>
      <c r="YV15" s="159"/>
      <c r="YW15" s="159"/>
      <c r="YX15" s="159"/>
      <c r="YY15" s="159"/>
      <c r="YZ15" s="159"/>
      <c r="ZA15" s="159"/>
      <c r="ZB15" s="159"/>
      <c r="ZC15" s="159"/>
      <c r="ZD15" s="159"/>
      <c r="ZE15" s="159"/>
      <c r="ZF15" s="159"/>
      <c r="ZG15" s="159"/>
      <c r="ZH15" s="159"/>
      <c r="ZI15" s="159"/>
      <c r="ZJ15" s="159"/>
      <c r="ZK15" s="159"/>
      <c r="ZL15" s="159"/>
      <c r="ZM15" s="159"/>
      <c r="ZN15" s="159"/>
      <c r="ZO15" s="159"/>
      <c r="ZP15" s="159"/>
      <c r="ZQ15" s="159"/>
      <c r="ZR15" s="159"/>
      <c r="ZS15" s="159"/>
      <c r="ZT15" s="159"/>
      <c r="ZU15" s="159"/>
      <c r="ZV15" s="159"/>
      <c r="ZW15" s="159"/>
      <c r="ZX15" s="159"/>
      <c r="ZY15" s="159"/>
      <c r="ZZ15" s="159"/>
      <c r="AAA15" s="159"/>
      <c r="AAB15" s="159"/>
      <c r="AAC15" s="159"/>
      <c r="AAD15" s="159"/>
      <c r="AAE15" s="159"/>
      <c r="AAF15" s="159"/>
      <c r="AAG15" s="159"/>
      <c r="AAH15" s="159"/>
      <c r="AAI15" s="159"/>
      <c r="AAJ15" s="159"/>
      <c r="AAK15" s="159"/>
      <c r="AAL15" s="159"/>
      <c r="AAM15" s="159"/>
      <c r="AAN15" s="159"/>
      <c r="AAO15" s="159"/>
      <c r="AAP15" s="159"/>
      <c r="AAQ15" s="159"/>
      <c r="AAR15" s="159"/>
      <c r="AAS15" s="159"/>
      <c r="AAT15" s="159"/>
      <c r="AAU15" s="159"/>
      <c r="AAV15" s="159"/>
      <c r="AAW15" s="159"/>
      <c r="AAX15" s="159"/>
      <c r="AAY15" s="159"/>
      <c r="AAZ15" s="159"/>
      <c r="ABA15" s="159"/>
      <c r="ABB15" s="159"/>
      <c r="ABC15" s="159"/>
      <c r="ABD15" s="159"/>
      <c r="ABE15" s="159"/>
      <c r="ABF15" s="159"/>
      <c r="ABG15" s="159"/>
      <c r="ABH15" s="159"/>
      <c r="ABI15" s="159"/>
      <c r="ABJ15" s="159"/>
      <c r="ABK15" s="159"/>
      <c r="ABL15" s="159"/>
      <c r="ABM15" s="159"/>
      <c r="ABN15" s="159"/>
      <c r="ABO15" s="159"/>
      <c r="ABP15" s="159"/>
      <c r="ABQ15" s="159"/>
      <c r="ABR15" s="159"/>
      <c r="ABS15" s="159"/>
      <c r="ABT15" s="159"/>
      <c r="ABU15" s="159"/>
      <c r="ABV15" s="159"/>
      <c r="ABW15" s="159"/>
      <c r="ABX15" s="159"/>
      <c r="ABY15" s="159"/>
      <c r="ABZ15" s="159"/>
      <c r="ACA15" s="159"/>
      <c r="ACB15" s="159"/>
      <c r="ACC15" s="159"/>
      <c r="ACD15" s="159"/>
      <c r="ACE15" s="159"/>
      <c r="ACF15" s="159"/>
      <c r="ACG15" s="159"/>
      <c r="ACH15" s="159"/>
      <c r="ACI15" s="159"/>
      <c r="ACJ15" s="159"/>
      <c r="ACK15" s="159"/>
      <c r="ACL15" s="159"/>
      <c r="ACM15" s="159"/>
      <c r="ACN15" s="159"/>
      <c r="ACO15" s="159"/>
      <c r="ACP15" s="159"/>
      <c r="ACQ15" s="159"/>
      <c r="ACR15" s="159"/>
      <c r="ACS15" s="159"/>
      <c r="ACT15" s="159"/>
      <c r="ACU15" s="159"/>
      <c r="ACV15" s="159"/>
      <c r="ACW15" s="159"/>
      <c r="ACX15" s="159"/>
      <c r="ACY15" s="159"/>
      <c r="ACZ15" s="159"/>
      <c r="ADA15" s="159"/>
      <c r="ADB15" s="159"/>
      <c r="ADC15" s="159"/>
      <c r="ADD15" s="159"/>
      <c r="ADE15" s="159"/>
      <c r="ADF15" s="159"/>
      <c r="ADG15" s="159"/>
      <c r="ADH15" s="159"/>
      <c r="ADI15" s="159"/>
      <c r="ADJ15" s="159"/>
      <c r="ADK15" s="159"/>
      <c r="ADL15" s="159"/>
      <c r="ADM15" s="159"/>
      <c r="ADN15" s="159"/>
      <c r="ADO15" s="159"/>
      <c r="ADP15" s="159"/>
      <c r="ADQ15" s="159"/>
      <c r="ADR15" s="159"/>
      <c r="ADS15" s="159"/>
      <c r="ADT15" s="159"/>
      <c r="ADU15" s="159"/>
      <c r="ADV15" s="159"/>
      <c r="ADW15" s="159"/>
      <c r="ADX15" s="159"/>
      <c r="ADY15" s="159"/>
      <c r="ADZ15" s="159"/>
      <c r="AEA15" s="159"/>
      <c r="AEB15" s="159"/>
      <c r="AEC15" s="159"/>
      <c r="AED15" s="159"/>
      <c r="AEE15" s="159"/>
      <c r="AEF15" s="159"/>
      <c r="AEG15" s="159"/>
      <c r="AEH15" s="159"/>
      <c r="AEI15" s="159"/>
      <c r="AEJ15" s="159"/>
      <c r="AEK15" s="159"/>
      <c r="AEL15" s="159"/>
      <c r="AEM15" s="159"/>
      <c r="AEN15" s="159"/>
      <c r="AEO15" s="159"/>
      <c r="AEP15" s="159"/>
      <c r="AEQ15" s="159"/>
      <c r="AER15" s="159"/>
      <c r="AES15" s="159"/>
      <c r="AET15" s="159"/>
      <c r="AEU15" s="159"/>
      <c r="AEV15" s="159"/>
      <c r="AEW15" s="159"/>
      <c r="AEX15" s="159"/>
      <c r="AEY15" s="159"/>
      <c r="AEZ15" s="159"/>
      <c r="AFA15" s="159"/>
      <c r="AFB15" s="159"/>
      <c r="AFC15" s="159"/>
      <c r="AFD15" s="159"/>
      <c r="AFE15" s="159"/>
      <c r="AFF15" s="159"/>
      <c r="AFG15" s="159"/>
      <c r="AFH15" s="159"/>
      <c r="AFI15" s="159"/>
      <c r="AFJ15" s="159"/>
      <c r="AFK15" s="159"/>
      <c r="AFL15" s="159"/>
      <c r="AFM15" s="159"/>
      <c r="AFN15" s="159"/>
      <c r="AFO15" s="159"/>
      <c r="AFP15" s="159"/>
      <c r="AFQ15" s="159"/>
      <c r="AFR15" s="159"/>
      <c r="AFS15" s="159"/>
      <c r="AFT15" s="159"/>
      <c r="AFU15" s="159"/>
      <c r="AFV15" s="159"/>
      <c r="AFW15" s="159"/>
      <c r="AFX15" s="159"/>
      <c r="AFY15" s="159"/>
      <c r="AFZ15" s="159"/>
      <c r="AGA15" s="159"/>
      <c r="AGB15" s="159"/>
      <c r="AGC15" s="159"/>
      <c r="AGD15" s="159"/>
      <c r="AGE15" s="159"/>
      <c r="AGF15" s="159"/>
      <c r="AGG15" s="159"/>
      <c r="AGH15" s="159"/>
      <c r="AGI15" s="159"/>
      <c r="AGJ15" s="159"/>
      <c r="AGK15" s="159"/>
      <c r="AGL15" s="159"/>
      <c r="AGM15" s="159"/>
      <c r="AGN15" s="159"/>
      <c r="AGO15" s="159"/>
      <c r="AGP15" s="159"/>
      <c r="AGQ15" s="159"/>
      <c r="AGR15" s="159"/>
      <c r="AGS15" s="159"/>
      <c r="AGT15" s="159"/>
      <c r="AGU15" s="159"/>
      <c r="AGV15" s="159"/>
      <c r="AGW15" s="159"/>
      <c r="AGX15" s="159"/>
      <c r="AGY15" s="159"/>
      <c r="AGZ15" s="159"/>
      <c r="AHA15" s="159"/>
      <c r="AHB15" s="159"/>
      <c r="AHC15" s="159"/>
      <c r="AHD15" s="159"/>
      <c r="AHE15" s="159"/>
      <c r="AHF15" s="159"/>
      <c r="AHG15" s="159"/>
      <c r="AHH15" s="159"/>
      <c r="AHI15" s="159"/>
      <c r="AHJ15" s="159"/>
      <c r="AHK15" s="159"/>
      <c r="AHL15" s="159"/>
      <c r="AHM15" s="159"/>
      <c r="AHN15" s="159"/>
      <c r="AHO15" s="159"/>
      <c r="AHP15" s="159"/>
      <c r="AHQ15" s="159"/>
      <c r="AHR15" s="159"/>
      <c r="AHS15" s="159"/>
      <c r="AHT15" s="159"/>
      <c r="AHU15" s="159"/>
      <c r="AHV15" s="159"/>
      <c r="AHW15" s="159"/>
      <c r="AHX15" s="159"/>
      <c r="AHY15" s="159"/>
      <c r="AHZ15" s="159"/>
      <c r="AIA15" s="159"/>
      <c r="AIB15" s="159"/>
      <c r="AIC15" s="159"/>
      <c r="AID15" s="159"/>
      <c r="AIE15" s="159"/>
      <c r="AIF15" s="159"/>
      <c r="AIG15" s="159"/>
      <c r="AIH15" s="159"/>
      <c r="AII15" s="159"/>
      <c r="AIJ15" s="159"/>
      <c r="AIK15" s="159"/>
      <c r="AIL15" s="159"/>
      <c r="AIM15" s="159"/>
      <c r="AIN15" s="159"/>
      <c r="AIO15" s="159"/>
      <c r="AIP15" s="159"/>
      <c r="AIQ15" s="159"/>
      <c r="AIR15" s="159"/>
      <c r="AIS15" s="159"/>
      <c r="AIT15" s="159"/>
      <c r="AIU15" s="159"/>
      <c r="AIV15" s="159"/>
      <c r="AIW15" s="159"/>
      <c r="AIX15" s="159"/>
      <c r="AIY15" s="159"/>
      <c r="AIZ15" s="159"/>
      <c r="AJA15" s="159"/>
      <c r="AJB15" s="159"/>
      <c r="AJC15" s="159"/>
      <c r="AJD15" s="159"/>
      <c r="AJE15" s="159"/>
      <c r="AJF15" s="159"/>
      <c r="AJG15" s="159"/>
      <c r="AJH15" s="159"/>
      <c r="AJI15" s="159"/>
      <c r="AJJ15" s="159"/>
      <c r="AJK15" s="159"/>
      <c r="AJL15" s="159"/>
      <c r="AJM15" s="159"/>
      <c r="AJN15" s="159"/>
      <c r="AJO15" s="159"/>
      <c r="AJP15" s="159"/>
      <c r="AJQ15" s="159"/>
      <c r="AJR15" s="159"/>
      <c r="AJS15" s="159"/>
      <c r="AJT15" s="159"/>
      <c r="AJU15" s="159"/>
      <c r="AJV15" s="159"/>
      <c r="AJW15" s="159"/>
      <c r="AJX15" s="159"/>
      <c r="AJY15" s="159"/>
      <c r="AJZ15" s="159"/>
      <c r="AKA15" s="159"/>
      <c r="AKB15" s="159"/>
      <c r="AKC15" s="159"/>
      <c r="AKD15" s="159"/>
      <c r="AKE15" s="159"/>
      <c r="AKF15" s="159"/>
      <c r="AKG15" s="159"/>
      <c r="AKH15" s="159"/>
      <c r="AKI15" s="159"/>
      <c r="AKJ15" s="159"/>
      <c r="AKK15" s="159"/>
      <c r="AKL15" s="159"/>
      <c r="AKM15" s="159"/>
      <c r="AKN15" s="159"/>
      <c r="AKO15" s="159"/>
      <c r="AKP15" s="159"/>
      <c r="AKQ15" s="159"/>
      <c r="AKR15" s="159"/>
      <c r="AKS15" s="159"/>
      <c r="AKT15" s="159"/>
      <c r="AKU15" s="159"/>
      <c r="AKV15" s="159"/>
      <c r="AKW15" s="159"/>
      <c r="AKX15" s="159"/>
      <c r="AKY15" s="159"/>
      <c r="AKZ15" s="159"/>
      <c r="ALA15" s="159"/>
      <c r="ALB15" s="159"/>
      <c r="ALC15" s="159"/>
      <c r="ALD15" s="159"/>
      <c r="ALE15" s="159"/>
      <c r="ALF15" s="159"/>
      <c r="ALG15" s="159"/>
      <c r="ALH15" s="159"/>
      <c r="ALI15" s="159"/>
      <c r="ALJ15" s="159"/>
      <c r="ALK15" s="159"/>
      <c r="ALL15" s="159"/>
      <c r="ALM15" s="159"/>
      <c r="ALN15" s="159"/>
      <c r="ALO15" s="159"/>
      <c r="ALP15" s="159"/>
      <c r="ALQ15" s="159"/>
      <c r="ALR15" s="159"/>
      <c r="ALS15" s="159"/>
      <c r="ALT15" s="159"/>
      <c r="ALU15" s="159"/>
      <c r="ALV15" s="159"/>
      <c r="ALW15" s="159"/>
      <c r="ALX15" s="159"/>
      <c r="ALY15" s="159"/>
      <c r="ALZ15" s="159"/>
      <c r="AMA15" s="159"/>
      <c r="AMB15" s="159"/>
      <c r="AMC15" s="159"/>
      <c r="AMD15" s="159"/>
      <c r="AME15" s="159"/>
      <c r="AMF15" s="159"/>
      <c r="AMG15" s="159"/>
      <c r="AMH15" s="159"/>
      <c r="AMI15" s="159"/>
      <c r="AMJ15" s="159"/>
      <c r="AMK15" s="159"/>
      <c r="AML15" s="159"/>
      <c r="AMM15" s="159"/>
      <c r="AMN15" s="159"/>
      <c r="AMO15" s="159"/>
      <c r="AMP15" s="159"/>
      <c r="AMQ15" s="159"/>
      <c r="AMR15" s="159"/>
      <c r="AMS15" s="159"/>
      <c r="AMT15" s="159"/>
      <c r="AMU15" s="159"/>
      <c r="AMV15" s="159"/>
      <c r="AMW15" s="159"/>
      <c r="AMX15" s="159"/>
      <c r="AMY15" s="159"/>
      <c r="AMZ15" s="159"/>
      <c r="ANA15" s="159"/>
      <c r="ANB15" s="159"/>
      <c r="ANC15" s="159"/>
      <c r="AND15" s="159"/>
      <c r="ANE15" s="159"/>
      <c r="ANF15" s="159"/>
      <c r="ANG15" s="159"/>
      <c r="ANH15" s="159"/>
      <c r="ANI15" s="159"/>
      <c r="ANJ15" s="159"/>
      <c r="ANK15" s="159"/>
      <c r="ANL15" s="159"/>
      <c r="ANM15" s="159"/>
      <c r="ANN15" s="159"/>
      <c r="ANO15" s="159"/>
      <c r="ANP15" s="159"/>
      <c r="ANQ15" s="159"/>
      <c r="ANR15" s="159"/>
      <c r="ANS15" s="159"/>
      <c r="ANT15" s="159"/>
      <c r="ANU15" s="159"/>
      <c r="ANV15" s="159"/>
      <c r="ANW15" s="159"/>
      <c r="ANX15" s="159"/>
      <c r="ANY15" s="159"/>
      <c r="ANZ15" s="159"/>
      <c r="AOA15" s="159"/>
      <c r="AOB15" s="159"/>
      <c r="AOC15" s="159"/>
      <c r="AOD15" s="159"/>
      <c r="AOE15" s="159"/>
      <c r="AOF15" s="159"/>
      <c r="AOG15" s="159"/>
      <c r="AOH15" s="159"/>
      <c r="AOI15" s="159"/>
      <c r="AOJ15" s="159"/>
      <c r="AOK15" s="159"/>
      <c r="AOL15" s="159"/>
      <c r="AOM15" s="159"/>
      <c r="AON15" s="159"/>
      <c r="AOO15" s="159"/>
      <c r="AOP15" s="159"/>
      <c r="AOQ15" s="159"/>
      <c r="AOR15" s="159"/>
      <c r="AOS15" s="159"/>
      <c r="AOT15" s="159"/>
      <c r="AOU15" s="159"/>
      <c r="AOV15" s="159"/>
      <c r="AOW15" s="159"/>
      <c r="AOX15" s="159"/>
      <c r="AOY15" s="159"/>
      <c r="AOZ15" s="159"/>
      <c r="APA15" s="159"/>
      <c r="APB15" s="159"/>
      <c r="APC15" s="159"/>
      <c r="APD15" s="159"/>
      <c r="APE15" s="159"/>
      <c r="APF15" s="159"/>
      <c r="APG15" s="159"/>
      <c r="APH15" s="159"/>
      <c r="API15" s="159"/>
      <c r="APJ15" s="159"/>
      <c r="APK15" s="159"/>
      <c r="APL15" s="159"/>
      <c r="APM15" s="159"/>
      <c r="APN15" s="159"/>
      <c r="APO15" s="159"/>
      <c r="APP15" s="159"/>
      <c r="APQ15" s="159"/>
      <c r="APR15" s="159"/>
      <c r="APS15" s="159"/>
      <c r="APT15" s="159"/>
      <c r="APU15" s="159"/>
      <c r="APV15" s="159"/>
      <c r="APW15" s="159"/>
      <c r="APX15" s="159"/>
      <c r="APY15" s="159"/>
      <c r="APZ15" s="159"/>
      <c r="AQA15" s="159"/>
      <c r="AQB15" s="159"/>
      <c r="AQC15" s="159"/>
      <c r="AQD15" s="159"/>
      <c r="AQE15" s="159"/>
      <c r="AQF15" s="159"/>
      <c r="AQG15" s="159"/>
      <c r="AQH15" s="159"/>
      <c r="AQI15" s="159"/>
      <c r="AQJ15" s="159"/>
      <c r="AQK15" s="159"/>
      <c r="AQL15" s="159"/>
      <c r="AQM15" s="159"/>
      <c r="AQN15" s="159"/>
      <c r="AQO15" s="159"/>
      <c r="AQP15" s="159"/>
      <c r="AQQ15" s="159"/>
      <c r="AQR15" s="159"/>
      <c r="AQS15" s="159"/>
      <c r="AQT15" s="159"/>
      <c r="AQU15" s="159"/>
      <c r="AQV15" s="159"/>
      <c r="AQW15" s="159"/>
      <c r="AQX15" s="159"/>
      <c r="AQY15" s="159"/>
      <c r="AQZ15" s="159"/>
      <c r="ARA15" s="159"/>
      <c r="ARB15" s="159"/>
      <c r="ARC15" s="159"/>
      <c r="ARD15" s="159"/>
      <c r="ARE15" s="159"/>
      <c r="ARF15" s="159"/>
      <c r="ARG15" s="159"/>
      <c r="ARH15" s="159"/>
      <c r="ARI15" s="159"/>
      <c r="ARJ15" s="159"/>
      <c r="ARK15" s="159"/>
      <c r="ARL15" s="159"/>
      <c r="ARM15" s="159"/>
      <c r="ARN15" s="159"/>
      <c r="ARO15" s="159"/>
      <c r="ARP15" s="159"/>
      <c r="ARQ15" s="159"/>
      <c r="ARR15" s="159"/>
      <c r="ARS15" s="159"/>
      <c r="ART15" s="159"/>
      <c r="ARU15" s="159"/>
      <c r="ARV15" s="159"/>
      <c r="ARW15" s="159"/>
      <c r="ARX15" s="159"/>
      <c r="ARY15" s="159"/>
      <c r="ARZ15" s="159"/>
      <c r="ASA15" s="159"/>
      <c r="ASB15" s="159"/>
      <c r="ASC15" s="159"/>
      <c r="ASD15" s="159"/>
      <c r="ASE15" s="159"/>
      <c r="ASF15" s="159"/>
      <c r="ASG15" s="159"/>
      <c r="ASH15" s="159"/>
      <c r="ASI15" s="159"/>
      <c r="ASJ15" s="159"/>
      <c r="ASK15" s="159"/>
      <c r="ASL15" s="159"/>
      <c r="ASM15" s="159"/>
      <c r="ASN15" s="159"/>
      <c r="ASO15" s="159"/>
      <c r="ASP15" s="159"/>
      <c r="ASQ15" s="159"/>
      <c r="ASR15" s="159"/>
      <c r="ASS15" s="159"/>
      <c r="AST15" s="159"/>
      <c r="ASU15" s="159"/>
      <c r="ASV15" s="159"/>
      <c r="ASW15" s="159"/>
      <c r="ASX15" s="159"/>
      <c r="ASY15" s="159"/>
      <c r="ASZ15" s="159"/>
      <c r="ATA15" s="159"/>
      <c r="ATB15" s="159"/>
      <c r="ATC15" s="159"/>
      <c r="ATD15" s="159"/>
      <c r="ATE15" s="159"/>
      <c r="ATF15" s="159"/>
      <c r="ATG15" s="159"/>
      <c r="ATH15" s="159"/>
      <c r="ATI15" s="159"/>
      <c r="ATJ15" s="159"/>
      <c r="ATK15" s="159"/>
      <c r="ATL15" s="159"/>
      <c r="ATM15" s="159"/>
      <c r="ATN15" s="159"/>
      <c r="ATO15" s="159"/>
      <c r="ATP15" s="159"/>
      <c r="ATQ15" s="159"/>
      <c r="ATR15" s="159"/>
      <c r="ATS15" s="159"/>
      <c r="ATT15" s="159"/>
      <c r="ATU15" s="159"/>
      <c r="ATV15" s="159"/>
      <c r="ATW15" s="159"/>
      <c r="ATX15" s="159"/>
      <c r="ATY15" s="159"/>
      <c r="ATZ15" s="159"/>
      <c r="AUA15" s="159"/>
      <c r="AUB15" s="159"/>
      <c r="AUC15" s="159"/>
      <c r="AUD15" s="159"/>
      <c r="AUE15" s="159"/>
      <c r="AUF15" s="159"/>
      <c r="AUG15" s="159"/>
      <c r="AUH15" s="159"/>
      <c r="AUI15" s="159"/>
      <c r="AUJ15" s="159"/>
      <c r="AUK15" s="159"/>
      <c r="AUL15" s="159"/>
      <c r="AUM15" s="159"/>
      <c r="AUN15" s="159"/>
      <c r="AUO15" s="159"/>
      <c r="AUP15" s="159"/>
      <c r="AUQ15" s="159"/>
      <c r="AUR15" s="159"/>
      <c r="AUS15" s="159"/>
      <c r="AUT15" s="159"/>
      <c r="AUU15" s="159"/>
      <c r="AUV15" s="159"/>
      <c r="AUW15" s="159"/>
      <c r="AUX15" s="159"/>
      <c r="AUY15" s="159"/>
      <c r="AUZ15" s="159"/>
      <c r="AVA15" s="159"/>
      <c r="AVB15" s="159"/>
      <c r="AVC15" s="159"/>
      <c r="AVD15" s="159"/>
      <c r="AVE15" s="159"/>
      <c r="AVF15" s="159"/>
      <c r="AVG15" s="159"/>
      <c r="AVH15" s="159"/>
      <c r="AVI15" s="159"/>
      <c r="AVJ15" s="159"/>
      <c r="AVK15" s="159"/>
      <c r="AVL15" s="159"/>
      <c r="AVM15" s="159"/>
      <c r="AVN15" s="159"/>
      <c r="AVO15" s="159"/>
      <c r="AVP15" s="159"/>
      <c r="AVQ15" s="159"/>
      <c r="AVR15" s="159"/>
      <c r="AVS15" s="159"/>
      <c r="AVT15" s="159"/>
      <c r="AVU15" s="159"/>
      <c r="AVV15" s="159"/>
      <c r="AVW15" s="159"/>
      <c r="AVX15" s="159"/>
      <c r="AVY15" s="159"/>
      <c r="AVZ15" s="159"/>
      <c r="AWA15" s="159"/>
      <c r="AWB15" s="159"/>
      <c r="AWC15" s="159"/>
      <c r="AWD15" s="159"/>
      <c r="AWE15" s="159"/>
      <c r="AWF15" s="159"/>
      <c r="AWG15" s="159"/>
      <c r="AWH15" s="159"/>
      <c r="AWI15" s="159"/>
      <c r="AWJ15" s="159"/>
      <c r="AWK15" s="159"/>
      <c r="AWL15" s="159"/>
      <c r="AWM15" s="159"/>
      <c r="AWN15" s="159"/>
      <c r="AWO15" s="159"/>
      <c r="AWP15" s="159"/>
      <c r="AWQ15" s="159"/>
      <c r="AWR15" s="159"/>
      <c r="AWS15" s="159"/>
      <c r="AWT15" s="159"/>
      <c r="AWU15" s="159"/>
      <c r="AWV15" s="159"/>
      <c r="AWW15" s="159"/>
      <c r="AWX15" s="159"/>
      <c r="AWY15" s="159"/>
      <c r="AWZ15" s="159"/>
      <c r="AXA15" s="159"/>
      <c r="AXB15" s="159"/>
      <c r="AXC15" s="159"/>
      <c r="AXD15" s="159"/>
      <c r="AXE15" s="159"/>
      <c r="AXF15" s="159"/>
      <c r="AXG15" s="159"/>
      <c r="AXH15" s="159"/>
      <c r="AXI15" s="159"/>
      <c r="AXJ15" s="159"/>
      <c r="AXK15" s="159"/>
      <c r="AXL15" s="159"/>
      <c r="AXM15" s="159"/>
      <c r="AXN15" s="159"/>
      <c r="AXO15" s="159"/>
      <c r="AXP15" s="159"/>
      <c r="AXQ15" s="159"/>
      <c r="AXR15" s="159"/>
      <c r="AXS15" s="159"/>
      <c r="AXT15" s="159"/>
      <c r="AXU15" s="159"/>
      <c r="AXV15" s="159"/>
      <c r="AXW15" s="159"/>
      <c r="AXX15" s="159"/>
      <c r="AXY15" s="159"/>
      <c r="AXZ15" s="159"/>
      <c r="AYA15" s="159"/>
      <c r="AYB15" s="159"/>
      <c r="AYC15" s="159"/>
      <c r="AYD15" s="159"/>
      <c r="AYE15" s="159"/>
      <c r="AYF15" s="159"/>
      <c r="AYG15" s="159"/>
      <c r="AYH15" s="159"/>
      <c r="AYI15" s="159"/>
      <c r="AYJ15" s="159"/>
      <c r="AYK15" s="159"/>
      <c r="AYL15" s="159"/>
      <c r="AYM15" s="159"/>
      <c r="AYN15" s="159"/>
      <c r="AYO15" s="159"/>
      <c r="AYP15" s="159"/>
      <c r="AYQ15" s="159"/>
      <c r="AYR15" s="159"/>
      <c r="AYS15" s="159"/>
      <c r="AYT15" s="159"/>
      <c r="AYU15" s="159"/>
      <c r="AYV15" s="159"/>
      <c r="AYW15" s="159"/>
      <c r="AYX15" s="159"/>
      <c r="AYY15" s="159"/>
      <c r="AYZ15" s="159"/>
      <c r="AZA15" s="159"/>
      <c r="AZB15" s="159"/>
      <c r="AZC15" s="159"/>
      <c r="AZD15" s="159"/>
      <c r="AZE15" s="159"/>
      <c r="AZF15" s="159"/>
      <c r="AZG15" s="159"/>
      <c r="AZH15" s="159"/>
      <c r="AZI15" s="159"/>
      <c r="AZJ15" s="159"/>
      <c r="AZK15" s="159"/>
      <c r="AZL15" s="159"/>
      <c r="AZM15" s="159"/>
      <c r="AZN15" s="159"/>
      <c r="AZO15" s="159"/>
      <c r="AZP15" s="159"/>
      <c r="AZQ15" s="159"/>
      <c r="AZR15" s="159"/>
      <c r="AZS15" s="159"/>
      <c r="AZT15" s="159"/>
      <c r="AZU15" s="159"/>
      <c r="AZV15" s="159"/>
      <c r="AZW15" s="159"/>
      <c r="AZX15" s="159"/>
      <c r="AZY15" s="159"/>
      <c r="AZZ15" s="159"/>
      <c r="BAA15" s="159"/>
      <c r="BAB15" s="159"/>
      <c r="BAC15" s="159"/>
      <c r="BAD15" s="159"/>
      <c r="BAE15" s="159"/>
      <c r="BAF15" s="159"/>
      <c r="BAG15" s="159"/>
      <c r="BAH15" s="159"/>
      <c r="BAI15" s="159"/>
      <c r="BAJ15" s="159"/>
      <c r="BAK15" s="159"/>
      <c r="BAL15" s="159"/>
      <c r="BAM15" s="159"/>
      <c r="BAN15" s="159"/>
      <c r="BAO15" s="159"/>
      <c r="BAP15" s="159"/>
      <c r="BAQ15" s="159"/>
      <c r="BAR15" s="159"/>
      <c r="BAS15" s="159"/>
      <c r="BAT15" s="159"/>
      <c r="BAU15" s="159"/>
      <c r="BAV15" s="159"/>
      <c r="BAW15" s="159"/>
      <c r="BAX15" s="159"/>
      <c r="BAY15" s="159"/>
      <c r="BAZ15" s="159"/>
      <c r="BBA15" s="159"/>
      <c r="BBB15" s="159"/>
      <c r="BBC15" s="159"/>
      <c r="BBD15" s="159"/>
      <c r="BBE15" s="159"/>
      <c r="BBF15" s="159"/>
      <c r="BBG15" s="159"/>
      <c r="BBH15" s="159"/>
      <c r="BBI15" s="159"/>
      <c r="BBJ15" s="159"/>
      <c r="BBK15" s="159"/>
      <c r="BBL15" s="159"/>
      <c r="BBM15" s="159"/>
      <c r="BBN15" s="159"/>
      <c r="BBO15" s="159"/>
      <c r="BBP15" s="159"/>
      <c r="BBQ15" s="159"/>
      <c r="BBR15" s="159"/>
      <c r="BBS15" s="159"/>
      <c r="BBT15" s="159"/>
      <c r="BBU15" s="159"/>
      <c r="BBV15" s="159"/>
      <c r="BBW15" s="159"/>
      <c r="BBX15" s="159"/>
      <c r="BBY15" s="159"/>
      <c r="BBZ15" s="159"/>
      <c r="BCA15" s="159"/>
      <c r="BCB15" s="159"/>
      <c r="BCC15" s="159"/>
      <c r="BCD15" s="159"/>
      <c r="BCE15" s="159"/>
      <c r="BCF15" s="159"/>
      <c r="BCG15" s="159"/>
      <c r="BCH15" s="159"/>
      <c r="BCI15" s="159"/>
      <c r="BCJ15" s="159"/>
      <c r="BCK15" s="159"/>
      <c r="BCL15" s="159"/>
      <c r="BCM15" s="159"/>
      <c r="BCN15" s="159"/>
      <c r="BCO15" s="159"/>
      <c r="BCP15" s="159"/>
      <c r="BCQ15" s="159"/>
      <c r="BCR15" s="159"/>
      <c r="BCS15" s="159"/>
      <c r="BCT15" s="159"/>
      <c r="BCU15" s="159"/>
      <c r="BCV15" s="159"/>
      <c r="BCW15" s="159"/>
      <c r="BCX15" s="159"/>
      <c r="BCY15" s="159"/>
      <c r="BCZ15" s="159"/>
      <c r="BDA15" s="159"/>
      <c r="BDB15" s="159"/>
      <c r="BDC15" s="159"/>
      <c r="BDD15" s="159"/>
      <c r="BDE15" s="159"/>
      <c r="BDF15" s="159"/>
      <c r="BDG15" s="159"/>
      <c r="BDH15" s="159"/>
      <c r="BDI15" s="159"/>
      <c r="BDJ15" s="159"/>
      <c r="BDK15" s="159"/>
      <c r="BDL15" s="159"/>
      <c r="BDM15" s="159"/>
      <c r="BDN15" s="159"/>
      <c r="BDO15" s="159"/>
      <c r="BDP15" s="159"/>
      <c r="BDQ15" s="159"/>
      <c r="BDR15" s="159"/>
      <c r="BDS15" s="159"/>
      <c r="BDT15" s="159"/>
      <c r="BDU15" s="159"/>
      <c r="BDV15" s="159"/>
      <c r="BDW15" s="159"/>
      <c r="BDX15" s="159"/>
      <c r="BDY15" s="159"/>
      <c r="BDZ15" s="159"/>
      <c r="BEA15" s="159"/>
      <c r="BEB15" s="159"/>
      <c r="BEC15" s="159"/>
      <c r="BED15" s="159"/>
      <c r="BEE15" s="159"/>
      <c r="BEF15" s="159"/>
      <c r="BEG15" s="159"/>
      <c r="BEH15" s="159"/>
      <c r="BEI15" s="159"/>
      <c r="BEJ15" s="159"/>
      <c r="BEK15" s="159"/>
      <c r="BEL15" s="159"/>
      <c r="BEM15" s="159"/>
      <c r="BEN15" s="159"/>
      <c r="BEO15" s="159"/>
      <c r="BEP15" s="159"/>
      <c r="BEQ15" s="159"/>
      <c r="BER15" s="159"/>
      <c r="BES15" s="159"/>
      <c r="BET15" s="159"/>
      <c r="BEU15" s="159"/>
      <c r="BEV15" s="159"/>
      <c r="BEW15" s="159"/>
      <c r="BEX15" s="159"/>
      <c r="BEY15" s="159"/>
      <c r="BEZ15" s="159"/>
      <c r="BFA15" s="159"/>
      <c r="BFB15" s="159"/>
      <c r="BFC15" s="159"/>
      <c r="BFD15" s="159"/>
      <c r="BFE15" s="159"/>
      <c r="BFF15" s="159"/>
      <c r="BFG15" s="159"/>
      <c r="BFH15" s="159"/>
      <c r="BFI15" s="159"/>
      <c r="BFJ15" s="159"/>
      <c r="BFK15" s="159"/>
      <c r="BFL15" s="159"/>
      <c r="BFM15" s="159"/>
      <c r="BFN15" s="159"/>
      <c r="BFO15" s="159"/>
      <c r="BFP15" s="159"/>
      <c r="BFQ15" s="159"/>
      <c r="BFR15" s="159"/>
      <c r="BFS15" s="159"/>
      <c r="BFT15" s="159"/>
      <c r="BFU15" s="159"/>
      <c r="BFV15" s="159"/>
      <c r="BFW15" s="159"/>
      <c r="BFX15" s="159"/>
      <c r="BFY15" s="159"/>
      <c r="BFZ15" s="159"/>
      <c r="BGA15" s="159"/>
      <c r="BGB15" s="159"/>
      <c r="BGC15" s="159"/>
      <c r="BGD15" s="159"/>
      <c r="BGE15" s="159"/>
      <c r="BGF15" s="159"/>
      <c r="BGG15" s="159"/>
      <c r="BGH15" s="159"/>
      <c r="BGI15" s="159"/>
      <c r="BGJ15" s="159"/>
      <c r="BGK15" s="159"/>
      <c r="BGL15" s="159"/>
      <c r="BGM15" s="159"/>
      <c r="BGN15" s="159"/>
      <c r="BGO15" s="159"/>
      <c r="BGP15" s="159"/>
      <c r="BGQ15" s="159"/>
      <c r="BGR15" s="159"/>
      <c r="BGS15" s="159"/>
      <c r="BGT15" s="159"/>
      <c r="BGU15" s="159"/>
      <c r="BGV15" s="159"/>
      <c r="BGW15" s="159"/>
    </row>
    <row r="16" spans="1:1557" ht="20.25" customHeight="1" x14ac:dyDescent="0.25">
      <c r="A16" s="295" t="s">
        <v>182</v>
      </c>
      <c r="B16" s="298" t="s">
        <v>183</v>
      </c>
      <c r="C16" s="298"/>
      <c r="D16" s="298" t="s">
        <v>185</v>
      </c>
      <c r="E16" s="298"/>
      <c r="F16" s="293" t="s">
        <v>186</v>
      </c>
      <c r="G16" s="295" t="s">
        <v>187</v>
      </c>
      <c r="H16" s="297" t="s">
        <v>188</v>
      </c>
    </row>
    <row r="17" spans="1:8" ht="43.5" customHeight="1" x14ac:dyDescent="0.25">
      <c r="A17" s="296"/>
      <c r="B17" s="180" t="s">
        <v>189</v>
      </c>
      <c r="C17" s="180" t="s">
        <v>190</v>
      </c>
      <c r="D17" s="180" t="s">
        <v>191</v>
      </c>
      <c r="E17" s="180" t="s">
        <v>192</v>
      </c>
      <c r="F17" s="294"/>
      <c r="G17" s="296"/>
      <c r="H17" s="297"/>
    </row>
    <row r="18" spans="1:8" ht="50.25" customHeight="1" x14ac:dyDescent="0.25">
      <c r="A18" s="125">
        <v>1</v>
      </c>
      <c r="B18" s="149"/>
      <c r="C18" s="149" t="s">
        <v>66</v>
      </c>
      <c r="D18" s="150">
        <v>11</v>
      </c>
      <c r="E18" s="149" t="s">
        <v>260</v>
      </c>
      <c r="F18" s="181" t="s">
        <v>261</v>
      </c>
      <c r="G18" s="151">
        <v>2438.4358999999999</v>
      </c>
      <c r="H18" s="126" t="s">
        <v>245</v>
      </c>
    </row>
    <row r="19" spans="1:8" ht="30" customHeight="1" x14ac:dyDescent="0.25">
      <c r="A19" s="125">
        <v>2</v>
      </c>
      <c r="B19" s="149"/>
      <c r="C19" s="149" t="s">
        <v>66</v>
      </c>
      <c r="D19" s="150">
        <v>6</v>
      </c>
      <c r="E19" s="149" t="s">
        <v>224</v>
      </c>
      <c r="F19" s="181" t="s">
        <v>262</v>
      </c>
      <c r="G19" s="151">
        <v>2438.4358999999999</v>
      </c>
      <c r="H19" s="126" t="s">
        <v>245</v>
      </c>
    </row>
    <row r="20" spans="1:8" ht="30" customHeight="1" x14ac:dyDescent="0.25">
      <c r="A20" s="125">
        <v>3</v>
      </c>
      <c r="B20" s="149"/>
      <c r="C20" s="149" t="s">
        <v>66</v>
      </c>
      <c r="D20" s="150">
        <v>3</v>
      </c>
      <c r="E20" s="149" t="s">
        <v>263</v>
      </c>
      <c r="F20" s="181" t="s">
        <v>264</v>
      </c>
      <c r="G20" s="151">
        <v>2438.4358999999999</v>
      </c>
      <c r="H20" s="126" t="s">
        <v>245</v>
      </c>
    </row>
    <row r="21" spans="1:8" ht="30" customHeight="1" x14ac:dyDescent="0.25">
      <c r="A21" s="125">
        <v>4</v>
      </c>
      <c r="B21" s="149"/>
      <c r="C21" s="149" t="s">
        <v>66</v>
      </c>
      <c r="D21" s="150">
        <v>1</v>
      </c>
      <c r="E21" s="149" t="s">
        <v>227</v>
      </c>
      <c r="F21" s="181" t="s">
        <v>150</v>
      </c>
      <c r="G21" s="151">
        <v>2438.4358999999999</v>
      </c>
      <c r="H21" s="126" t="s">
        <v>245</v>
      </c>
    </row>
    <row r="22" spans="1:8" ht="30" customHeight="1" x14ac:dyDescent="0.25">
      <c r="A22" s="125">
        <v>5</v>
      </c>
      <c r="B22" s="149" t="s">
        <v>66</v>
      </c>
      <c r="C22" s="149"/>
      <c r="D22" s="150">
        <v>12</v>
      </c>
      <c r="E22" s="149" t="s">
        <v>101</v>
      </c>
      <c r="F22" s="181" t="s">
        <v>265</v>
      </c>
      <c r="G22" s="151">
        <v>2438.4358999999999</v>
      </c>
      <c r="H22" s="126" t="s">
        <v>245</v>
      </c>
    </row>
    <row r="23" spans="1:8" ht="30" customHeight="1" x14ac:dyDescent="0.25">
      <c r="A23" s="125">
        <v>6</v>
      </c>
      <c r="B23" s="149"/>
      <c r="C23" s="149" t="s">
        <v>66</v>
      </c>
      <c r="D23" s="150">
        <v>1</v>
      </c>
      <c r="E23" s="149" t="s">
        <v>266</v>
      </c>
      <c r="F23" s="181" t="s">
        <v>267</v>
      </c>
      <c r="G23" s="151">
        <v>2438.4358999999999</v>
      </c>
      <c r="H23" s="126" t="s">
        <v>245</v>
      </c>
    </row>
    <row r="24" spans="1:8" ht="30" customHeight="1" x14ac:dyDescent="0.25">
      <c r="A24" s="125">
        <v>7</v>
      </c>
      <c r="B24" s="149"/>
      <c r="C24" s="149" t="s">
        <v>66</v>
      </c>
      <c r="D24" s="150">
        <v>6</v>
      </c>
      <c r="E24" s="149" t="s">
        <v>258</v>
      </c>
      <c r="F24" s="181" t="s">
        <v>268</v>
      </c>
      <c r="G24" s="151">
        <v>2438.4358999999999</v>
      </c>
      <c r="H24" s="126" t="s">
        <v>245</v>
      </c>
    </row>
    <row r="25" spans="1:8" ht="30" customHeight="1" x14ac:dyDescent="0.25">
      <c r="A25" s="125">
        <v>8</v>
      </c>
      <c r="B25" s="149"/>
      <c r="C25" s="149" t="s">
        <v>66</v>
      </c>
      <c r="D25" s="150">
        <v>8</v>
      </c>
      <c r="E25" s="149" t="s">
        <v>75</v>
      </c>
      <c r="F25" s="181" t="s">
        <v>269</v>
      </c>
      <c r="G25" s="151">
        <v>2438.4358999999999</v>
      </c>
      <c r="H25" s="126" t="s">
        <v>245</v>
      </c>
    </row>
    <row r="26" spans="1:8" ht="30" customHeight="1" x14ac:dyDescent="0.25">
      <c r="A26" s="125">
        <v>9</v>
      </c>
      <c r="B26" s="149"/>
      <c r="C26" s="149" t="s">
        <v>66</v>
      </c>
      <c r="D26" s="150">
        <v>1</v>
      </c>
      <c r="E26" s="149" t="s">
        <v>227</v>
      </c>
      <c r="F26" s="181" t="s">
        <v>270</v>
      </c>
      <c r="G26" s="151">
        <v>2438.4358999999999</v>
      </c>
      <c r="H26" s="126" t="s">
        <v>245</v>
      </c>
    </row>
    <row r="27" spans="1:8" ht="30" customHeight="1" x14ac:dyDescent="0.25">
      <c r="A27" s="125">
        <v>10</v>
      </c>
      <c r="B27" s="149" t="s">
        <v>193</v>
      </c>
      <c r="C27" s="149"/>
      <c r="D27" s="150">
        <v>6</v>
      </c>
      <c r="E27" s="183" t="s">
        <v>117</v>
      </c>
      <c r="F27" s="181"/>
      <c r="G27" s="151">
        <v>2438.4358999999999</v>
      </c>
      <c r="H27" s="126" t="s">
        <v>245</v>
      </c>
    </row>
    <row r="28" spans="1:8" ht="30" customHeight="1" x14ac:dyDescent="0.25">
      <c r="A28" s="125">
        <v>11</v>
      </c>
      <c r="B28" s="149" t="s">
        <v>66</v>
      </c>
      <c r="C28" s="149"/>
      <c r="D28" s="150">
        <v>12</v>
      </c>
      <c r="E28" s="149" t="s">
        <v>271</v>
      </c>
      <c r="F28" s="181" t="s">
        <v>272</v>
      </c>
      <c r="G28" s="151">
        <v>2438.4358999999999</v>
      </c>
      <c r="H28" s="126" t="s">
        <v>245</v>
      </c>
    </row>
    <row r="29" spans="1:8" ht="30" customHeight="1" x14ac:dyDescent="0.25">
      <c r="A29" s="125">
        <v>12</v>
      </c>
      <c r="B29" s="149"/>
      <c r="C29" s="149" t="s">
        <v>66</v>
      </c>
      <c r="D29" s="150">
        <v>10</v>
      </c>
      <c r="E29" s="149" t="s">
        <v>250</v>
      </c>
      <c r="F29" s="181" t="s">
        <v>273</v>
      </c>
      <c r="G29" s="151">
        <v>2438.4358999999999</v>
      </c>
      <c r="H29" s="126" t="s">
        <v>245</v>
      </c>
    </row>
    <row r="30" spans="1:8" ht="30" customHeight="1" x14ac:dyDescent="0.25">
      <c r="A30" s="125">
        <v>13</v>
      </c>
      <c r="B30" s="149"/>
      <c r="C30" s="149" t="s">
        <v>66</v>
      </c>
      <c r="D30" s="150">
        <v>12</v>
      </c>
      <c r="E30" s="149" t="s">
        <v>274</v>
      </c>
      <c r="F30" s="181" t="s">
        <v>275</v>
      </c>
      <c r="G30" s="151">
        <v>2438.4358999999999</v>
      </c>
      <c r="H30" s="126" t="s">
        <v>245</v>
      </c>
    </row>
    <row r="31" spans="1:8" ht="30" customHeight="1" x14ac:dyDescent="0.25">
      <c r="A31" s="125">
        <v>14</v>
      </c>
      <c r="B31" s="149" t="s">
        <v>66</v>
      </c>
      <c r="C31" s="149"/>
      <c r="D31" s="150">
        <v>2</v>
      </c>
      <c r="E31" s="149" t="s">
        <v>77</v>
      </c>
      <c r="F31" s="181" t="s">
        <v>276</v>
      </c>
      <c r="G31" s="151">
        <v>2438.4358999999999</v>
      </c>
      <c r="H31" s="126" t="s">
        <v>245</v>
      </c>
    </row>
    <row r="32" spans="1:8" ht="30" customHeight="1" x14ac:dyDescent="0.25">
      <c r="A32" s="125">
        <v>15</v>
      </c>
      <c r="B32" s="149"/>
      <c r="C32" s="149" t="s">
        <v>66</v>
      </c>
      <c r="D32" s="150">
        <v>4</v>
      </c>
      <c r="E32" s="149" t="s">
        <v>198</v>
      </c>
      <c r="F32" s="181" t="s">
        <v>277</v>
      </c>
      <c r="G32" s="151">
        <v>2438.4358999999999</v>
      </c>
      <c r="H32" s="126" t="s">
        <v>245</v>
      </c>
    </row>
    <row r="33" spans="1:8" ht="30" customHeight="1" x14ac:dyDescent="0.25">
      <c r="A33" s="125">
        <v>16</v>
      </c>
      <c r="B33" s="149"/>
      <c r="C33" s="149" t="s">
        <v>66</v>
      </c>
      <c r="D33" s="150">
        <v>12</v>
      </c>
      <c r="E33" s="149" t="s">
        <v>79</v>
      </c>
      <c r="F33" s="181" t="s">
        <v>278</v>
      </c>
      <c r="G33" s="151">
        <v>2438.4358999999999</v>
      </c>
      <c r="H33" s="126" t="s">
        <v>245</v>
      </c>
    </row>
    <row r="34" spans="1:8" ht="30" customHeight="1" x14ac:dyDescent="0.25">
      <c r="A34" s="125">
        <v>17</v>
      </c>
      <c r="B34" s="149"/>
      <c r="C34" s="149" t="s">
        <v>66</v>
      </c>
      <c r="D34" s="150">
        <v>4</v>
      </c>
      <c r="E34" s="149" t="s">
        <v>279</v>
      </c>
      <c r="F34" s="181" t="s">
        <v>280</v>
      </c>
      <c r="G34" s="151">
        <v>2438.4358999999999</v>
      </c>
      <c r="H34" s="126" t="s">
        <v>245</v>
      </c>
    </row>
    <row r="35" spans="1:8" ht="30" customHeight="1" x14ac:dyDescent="0.25">
      <c r="A35" s="125">
        <v>18</v>
      </c>
      <c r="B35" s="149"/>
      <c r="C35" s="149" t="s">
        <v>66</v>
      </c>
      <c r="D35" s="150">
        <v>2</v>
      </c>
      <c r="E35" s="149" t="s">
        <v>281</v>
      </c>
      <c r="F35" s="181" t="s">
        <v>282</v>
      </c>
      <c r="G35" s="151">
        <v>2438.4358999999999</v>
      </c>
      <c r="H35" s="126" t="s">
        <v>245</v>
      </c>
    </row>
    <row r="36" spans="1:8" ht="30" customHeight="1" x14ac:dyDescent="0.25">
      <c r="A36" s="125">
        <v>19</v>
      </c>
      <c r="B36" s="149"/>
      <c r="C36" s="149" t="s">
        <v>66</v>
      </c>
      <c r="D36" s="150">
        <v>2</v>
      </c>
      <c r="E36" s="149" t="s">
        <v>114</v>
      </c>
      <c r="F36" s="181" t="s">
        <v>283</v>
      </c>
      <c r="G36" s="151">
        <v>2438.4358999999999</v>
      </c>
      <c r="H36" s="126" t="s">
        <v>245</v>
      </c>
    </row>
    <row r="37" spans="1:8" ht="30" customHeight="1" x14ac:dyDescent="0.25">
      <c r="A37" s="125">
        <v>20</v>
      </c>
      <c r="B37" s="149" t="s">
        <v>66</v>
      </c>
      <c r="C37" s="149"/>
      <c r="D37" s="150">
        <v>6</v>
      </c>
      <c r="E37" s="149" t="s">
        <v>284</v>
      </c>
      <c r="F37" s="181" t="s">
        <v>285</v>
      </c>
      <c r="G37" s="151">
        <v>2438.4358999999999</v>
      </c>
      <c r="H37" s="126" t="s">
        <v>245</v>
      </c>
    </row>
    <row r="38" spans="1:8" ht="30" customHeight="1" x14ac:dyDescent="0.25">
      <c r="A38" s="125">
        <v>21</v>
      </c>
      <c r="B38" s="149"/>
      <c r="C38" s="149" t="s">
        <v>66</v>
      </c>
      <c r="D38" s="150">
        <v>4</v>
      </c>
      <c r="E38" s="149" t="s">
        <v>175</v>
      </c>
      <c r="F38" s="181" t="s">
        <v>286</v>
      </c>
      <c r="G38" s="151">
        <v>2438.4358999999999</v>
      </c>
      <c r="H38" s="126" t="s">
        <v>245</v>
      </c>
    </row>
    <row r="39" spans="1:8" ht="30" customHeight="1" x14ac:dyDescent="0.25">
      <c r="A39" s="125">
        <v>22</v>
      </c>
      <c r="B39" s="149"/>
      <c r="C39" s="149" t="s">
        <v>66</v>
      </c>
      <c r="D39" s="150">
        <v>5</v>
      </c>
      <c r="E39" s="149" t="s">
        <v>287</v>
      </c>
      <c r="F39" s="181" t="s">
        <v>288</v>
      </c>
      <c r="G39" s="151">
        <v>2438.4358999999999</v>
      </c>
      <c r="H39" s="126" t="s">
        <v>245</v>
      </c>
    </row>
    <row r="40" spans="1:8" ht="30" customHeight="1" x14ac:dyDescent="0.25">
      <c r="A40" s="125">
        <v>23</v>
      </c>
      <c r="B40" s="149" t="s">
        <v>66</v>
      </c>
      <c r="C40" s="149"/>
      <c r="D40" s="150">
        <v>5</v>
      </c>
      <c r="E40" s="149" t="s">
        <v>256</v>
      </c>
      <c r="F40" s="181" t="s">
        <v>289</v>
      </c>
      <c r="G40" s="151">
        <v>2438.4358999999999</v>
      </c>
      <c r="H40" s="126" t="s">
        <v>245</v>
      </c>
    </row>
    <row r="41" spans="1:8" ht="30" customHeight="1" x14ac:dyDescent="0.25">
      <c r="A41" s="125">
        <v>24</v>
      </c>
      <c r="B41" s="149" t="s">
        <v>66</v>
      </c>
      <c r="C41" s="149"/>
      <c r="D41" s="150">
        <v>12</v>
      </c>
      <c r="E41" s="149" t="s">
        <v>271</v>
      </c>
      <c r="F41" s="181" t="s">
        <v>290</v>
      </c>
      <c r="G41" s="151">
        <v>2438.4358999999999</v>
      </c>
      <c r="H41" s="126" t="s">
        <v>245</v>
      </c>
    </row>
    <row r="42" spans="1:8" ht="30" customHeight="1" x14ac:dyDescent="0.25">
      <c r="A42" s="125">
        <v>25</v>
      </c>
      <c r="B42" s="149"/>
      <c r="C42" s="149" t="s">
        <v>66</v>
      </c>
      <c r="D42" s="150">
        <v>3</v>
      </c>
      <c r="E42" s="149" t="s">
        <v>291</v>
      </c>
      <c r="F42" s="181" t="s">
        <v>275</v>
      </c>
      <c r="G42" s="151">
        <v>2438.4358999999999</v>
      </c>
      <c r="H42" s="126" t="s">
        <v>245</v>
      </c>
    </row>
    <row r="43" spans="1:8" ht="30" customHeight="1" x14ac:dyDescent="0.25">
      <c r="A43" s="125">
        <v>26</v>
      </c>
      <c r="B43" s="149" t="s">
        <v>66</v>
      </c>
      <c r="C43" s="149"/>
      <c r="D43" s="150">
        <v>7</v>
      </c>
      <c r="E43" s="149" t="s">
        <v>475</v>
      </c>
      <c r="F43" s="181" t="s">
        <v>292</v>
      </c>
      <c r="G43" s="151">
        <v>2438.4358999999999</v>
      </c>
      <c r="H43" s="126" t="s">
        <v>245</v>
      </c>
    </row>
    <row r="44" spans="1:8" ht="30" customHeight="1" x14ac:dyDescent="0.25">
      <c r="A44" s="125">
        <v>27</v>
      </c>
      <c r="B44" s="149"/>
      <c r="C44" s="149" t="s">
        <v>66</v>
      </c>
      <c r="D44" s="150">
        <v>1</v>
      </c>
      <c r="E44" s="149" t="s">
        <v>266</v>
      </c>
      <c r="F44" s="181" t="s">
        <v>293</v>
      </c>
      <c r="G44" s="151">
        <v>2438.4358999999999</v>
      </c>
      <c r="H44" s="126" t="s">
        <v>245</v>
      </c>
    </row>
    <row r="45" spans="1:8" ht="30" customHeight="1" x14ac:dyDescent="0.25">
      <c r="A45" s="125">
        <v>28</v>
      </c>
      <c r="B45" s="149"/>
      <c r="C45" s="149" t="s">
        <v>66</v>
      </c>
      <c r="D45" s="150">
        <v>7</v>
      </c>
      <c r="E45" s="149" t="s">
        <v>212</v>
      </c>
      <c r="F45" s="181" t="s">
        <v>294</v>
      </c>
      <c r="G45" s="151">
        <v>2438.4358999999999</v>
      </c>
      <c r="H45" s="126" t="s">
        <v>245</v>
      </c>
    </row>
    <row r="46" spans="1:8" ht="30" customHeight="1" x14ac:dyDescent="0.25">
      <c r="A46" s="125">
        <v>29</v>
      </c>
      <c r="B46" s="149"/>
      <c r="C46" s="149" t="s">
        <v>66</v>
      </c>
      <c r="D46" s="150">
        <v>11</v>
      </c>
      <c r="E46" s="149" t="s">
        <v>295</v>
      </c>
      <c r="F46" s="181" t="s">
        <v>296</v>
      </c>
      <c r="G46" s="151">
        <v>2438.4358999999999</v>
      </c>
      <c r="H46" s="126" t="s">
        <v>245</v>
      </c>
    </row>
    <row r="47" spans="1:8" ht="30" customHeight="1" x14ac:dyDescent="0.25">
      <c r="A47" s="125">
        <v>30</v>
      </c>
      <c r="B47" s="149" t="s">
        <v>193</v>
      </c>
      <c r="C47" s="149"/>
      <c r="D47" s="150">
        <v>3</v>
      </c>
      <c r="E47" s="149" t="s">
        <v>474</v>
      </c>
      <c r="F47" s="181" t="s">
        <v>297</v>
      </c>
      <c r="G47" s="151">
        <v>2438.4358999999999</v>
      </c>
      <c r="H47" s="126" t="s">
        <v>245</v>
      </c>
    </row>
    <row r="48" spans="1:8" x14ac:dyDescent="0.25">
      <c r="A48" s="130" t="s">
        <v>58</v>
      </c>
      <c r="B48" s="184">
        <f>COUNTA(B18:B47)</f>
        <v>9</v>
      </c>
      <c r="C48" s="184">
        <f>COUNTA(C18:C47)</f>
        <v>21</v>
      </c>
      <c r="D48" s="174"/>
      <c r="E48" s="184"/>
      <c r="F48" s="185"/>
      <c r="G48" s="186">
        <f>SUM(G18:G47)</f>
        <v>73153.076999999947</v>
      </c>
      <c r="H48" s="187"/>
    </row>
  </sheetData>
  <sheetProtection password="C923" sheet="1" objects="1" scenarios="1"/>
  <mergeCells count="14">
    <mergeCell ref="A12:B12"/>
    <mergeCell ref="C12:H12"/>
    <mergeCell ref="D8:G8"/>
    <mergeCell ref="A5:H5"/>
    <mergeCell ref="A6:H6"/>
    <mergeCell ref="A10:B10"/>
    <mergeCell ref="C10:H10"/>
    <mergeCell ref="F14:G14"/>
    <mergeCell ref="F16:F17"/>
    <mergeCell ref="G16:G17"/>
    <mergeCell ref="H16:H17"/>
    <mergeCell ref="A16:A17"/>
    <mergeCell ref="B16:C16"/>
    <mergeCell ref="D16:E16"/>
  </mergeCells>
  <pageMargins left="0.70866141732283472" right="0.19685039370078741" top="0.35433070866141736" bottom="0.19685039370078741" header="0.31496062992125984" footer="0.19685039370078741"/>
  <pageSetup paperSize="5" scale="77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103"/>
  <sheetViews>
    <sheetView zoomScale="80" zoomScaleNormal="80" workbookViewId="0">
      <selection activeCell="K18" sqref="K18"/>
    </sheetView>
  </sheetViews>
  <sheetFormatPr baseColWidth="10" defaultRowHeight="15" x14ac:dyDescent="0.25"/>
  <cols>
    <col min="1" max="1" width="14.140625" style="133" customWidth="1"/>
    <col min="2" max="2" width="8.140625" style="133" customWidth="1"/>
    <col min="3" max="3" width="6.28515625" style="133" customWidth="1"/>
    <col min="4" max="4" width="12.5703125" style="133" customWidth="1"/>
    <col min="5" max="5" width="20.140625" style="127" customWidth="1"/>
    <col min="6" max="6" width="21.85546875" style="133" customWidth="1"/>
    <col min="7" max="7" width="16.7109375" style="133" customWidth="1"/>
    <col min="8" max="8" width="25" style="133" customWidth="1"/>
    <col min="9" max="16384" width="11.42578125" style="133"/>
  </cols>
  <sheetData>
    <row r="6" spans="1:9" ht="17.25" x14ac:dyDescent="0.3">
      <c r="A6" s="279" t="s">
        <v>485</v>
      </c>
      <c r="B6" s="279"/>
      <c r="C6" s="279"/>
      <c r="D6" s="279"/>
      <c r="E6" s="279"/>
      <c r="F6" s="279"/>
      <c r="G6" s="279"/>
      <c r="H6" s="279"/>
    </row>
    <row r="7" spans="1:9" x14ac:dyDescent="0.25">
      <c r="A7" s="307" t="s">
        <v>486</v>
      </c>
      <c r="B7" s="301"/>
      <c r="C7" s="301"/>
      <c r="D7" s="301"/>
      <c r="E7" s="301"/>
      <c r="F7" s="301"/>
      <c r="G7" s="301"/>
      <c r="H7" s="301"/>
    </row>
    <row r="8" spans="1:9" ht="32.25" customHeight="1" x14ac:dyDescent="0.25">
      <c r="D8" s="210"/>
      <c r="E8" s="210"/>
      <c r="F8" s="210"/>
      <c r="G8" s="209"/>
      <c r="H8" s="209"/>
    </row>
    <row r="9" spans="1:9" ht="30" customHeight="1" x14ac:dyDescent="0.25">
      <c r="D9" s="290" t="s">
        <v>484</v>
      </c>
      <c r="E9" s="290"/>
      <c r="F9" s="290"/>
      <c r="G9" s="290"/>
      <c r="H9" s="209"/>
    </row>
    <row r="10" spans="1:9" ht="15" customHeight="1" x14ac:dyDescent="0.25">
      <c r="D10" s="215"/>
      <c r="E10" s="215"/>
      <c r="F10" s="215"/>
      <c r="G10" s="215"/>
      <c r="H10" s="209"/>
    </row>
    <row r="11" spans="1:9" ht="26.25" customHeight="1" x14ac:dyDescent="0.25">
      <c r="A11" s="274" t="s">
        <v>180</v>
      </c>
      <c r="B11" s="274"/>
      <c r="C11" s="280" t="s">
        <v>44</v>
      </c>
      <c r="D11" s="280"/>
      <c r="E11" s="280"/>
      <c r="F11" s="280"/>
      <c r="G11" s="280"/>
      <c r="H11" s="280"/>
      <c r="I11" s="159"/>
    </row>
    <row r="12" spans="1:9" ht="26.25" customHeight="1" x14ac:dyDescent="0.25">
      <c r="B12" s="216"/>
      <c r="C12" s="206"/>
      <c r="D12" s="206"/>
      <c r="E12" s="206"/>
      <c r="F12" s="206"/>
      <c r="G12" s="206"/>
      <c r="H12" s="206"/>
      <c r="I12" s="159"/>
    </row>
    <row r="13" spans="1:9" ht="33.75" customHeight="1" x14ac:dyDescent="0.25">
      <c r="A13" s="305" t="s">
        <v>489</v>
      </c>
      <c r="B13" s="306"/>
      <c r="C13" s="286" t="s">
        <v>490</v>
      </c>
      <c r="D13" s="280"/>
      <c r="E13" s="280"/>
      <c r="F13" s="280"/>
      <c r="G13" s="280"/>
      <c r="H13" s="280"/>
      <c r="I13" s="159"/>
    </row>
    <row r="14" spans="1:9" ht="14.25" customHeight="1" x14ac:dyDescent="0.25">
      <c r="B14" s="135"/>
      <c r="C14" s="206"/>
      <c r="D14" s="206"/>
      <c r="E14" s="206"/>
      <c r="F14" s="206"/>
      <c r="G14" s="206"/>
      <c r="H14" s="206"/>
      <c r="I14" s="159"/>
    </row>
    <row r="15" spans="1:9" ht="21" customHeight="1" x14ac:dyDescent="0.25">
      <c r="A15" s="135" t="s">
        <v>179</v>
      </c>
      <c r="B15" s="141">
        <v>35</v>
      </c>
      <c r="F15" s="292" t="s">
        <v>181</v>
      </c>
      <c r="G15" s="292"/>
      <c r="H15" s="137">
        <v>41989</v>
      </c>
    </row>
    <row r="16" spans="1:9" ht="15" customHeight="1" x14ac:dyDescent="0.25">
      <c r="F16" s="207"/>
      <c r="G16" s="207"/>
      <c r="H16" s="208"/>
    </row>
    <row r="17" spans="1:8" ht="15" customHeight="1" x14ac:dyDescent="0.25">
      <c r="A17" s="287" t="s">
        <v>182</v>
      </c>
      <c r="B17" s="288" t="s">
        <v>183</v>
      </c>
      <c r="C17" s="288"/>
      <c r="D17" s="288" t="s">
        <v>185</v>
      </c>
      <c r="E17" s="288"/>
      <c r="F17" s="287" t="s">
        <v>186</v>
      </c>
      <c r="G17" s="287" t="s">
        <v>187</v>
      </c>
      <c r="H17" s="291" t="s">
        <v>188</v>
      </c>
    </row>
    <row r="18" spans="1:8" ht="43.5" customHeight="1" x14ac:dyDescent="0.25">
      <c r="A18" s="287"/>
      <c r="B18" s="138" t="s">
        <v>189</v>
      </c>
      <c r="C18" s="138" t="s">
        <v>190</v>
      </c>
      <c r="D18" s="138" t="s">
        <v>191</v>
      </c>
      <c r="E18" s="138" t="s">
        <v>192</v>
      </c>
      <c r="F18" s="287"/>
      <c r="G18" s="287"/>
      <c r="H18" s="291"/>
    </row>
    <row r="19" spans="1:8" ht="30" x14ac:dyDescent="0.25">
      <c r="A19" s="125">
        <v>1</v>
      </c>
      <c r="B19" s="128"/>
      <c r="C19" s="128" t="s">
        <v>66</v>
      </c>
      <c r="D19" s="128">
        <v>3</v>
      </c>
      <c r="E19" s="129" t="s">
        <v>173</v>
      </c>
      <c r="F19" s="129" t="s">
        <v>298</v>
      </c>
      <c r="G19" s="152">
        <v>3016</v>
      </c>
      <c r="H19" s="143" t="s">
        <v>245</v>
      </c>
    </row>
    <row r="20" spans="1:8" ht="30" x14ac:dyDescent="0.25">
      <c r="A20" s="125">
        <v>2</v>
      </c>
      <c r="B20" s="128"/>
      <c r="C20" s="128" t="s">
        <v>66</v>
      </c>
      <c r="D20" s="128">
        <v>10</v>
      </c>
      <c r="E20" s="129" t="s">
        <v>299</v>
      </c>
      <c r="F20" s="129" t="s">
        <v>300</v>
      </c>
      <c r="G20" s="152">
        <v>3016</v>
      </c>
      <c r="H20" s="143" t="s">
        <v>245</v>
      </c>
    </row>
    <row r="21" spans="1:8" ht="30" x14ac:dyDescent="0.25">
      <c r="A21" s="125">
        <v>3</v>
      </c>
      <c r="B21" s="128" t="s">
        <v>66</v>
      </c>
      <c r="C21" s="128"/>
      <c r="D21" s="128">
        <v>12</v>
      </c>
      <c r="E21" s="129" t="s">
        <v>301</v>
      </c>
      <c r="F21" s="129" t="s">
        <v>302</v>
      </c>
      <c r="G21" s="152">
        <v>3016</v>
      </c>
      <c r="H21" s="143" t="s">
        <v>245</v>
      </c>
    </row>
    <row r="22" spans="1:8" ht="45" x14ac:dyDescent="0.25">
      <c r="A22" s="125">
        <v>4</v>
      </c>
      <c r="B22" s="128"/>
      <c r="C22" s="128" t="s">
        <v>66</v>
      </c>
      <c r="D22" s="128">
        <v>10</v>
      </c>
      <c r="E22" s="128" t="s">
        <v>299</v>
      </c>
      <c r="F22" s="153" t="s">
        <v>303</v>
      </c>
      <c r="G22" s="152">
        <v>3016</v>
      </c>
      <c r="H22" s="143" t="s">
        <v>245</v>
      </c>
    </row>
    <row r="23" spans="1:8" ht="30" x14ac:dyDescent="0.25">
      <c r="A23" s="125">
        <v>5</v>
      </c>
      <c r="B23" s="128" t="s">
        <v>66</v>
      </c>
      <c r="C23" s="128"/>
      <c r="D23" s="128">
        <v>10</v>
      </c>
      <c r="E23" s="128" t="s">
        <v>299</v>
      </c>
      <c r="F23" s="153" t="s">
        <v>304</v>
      </c>
      <c r="G23" s="152">
        <v>3016</v>
      </c>
      <c r="H23" s="143" t="s">
        <v>245</v>
      </c>
    </row>
    <row r="24" spans="1:8" ht="90" x14ac:dyDescent="0.25">
      <c r="A24" s="125">
        <v>6</v>
      </c>
      <c r="B24" s="128" t="s">
        <v>66</v>
      </c>
      <c r="C24" s="128"/>
      <c r="D24" s="128">
        <v>9</v>
      </c>
      <c r="E24" s="128" t="s">
        <v>93</v>
      </c>
      <c r="F24" s="153" t="s">
        <v>305</v>
      </c>
      <c r="G24" s="152">
        <v>3016</v>
      </c>
      <c r="H24" s="143" t="s">
        <v>245</v>
      </c>
    </row>
    <row r="25" spans="1:8" ht="30" x14ac:dyDescent="0.25">
      <c r="A25" s="125">
        <v>7</v>
      </c>
      <c r="B25" s="128"/>
      <c r="C25" s="128" t="s">
        <v>66</v>
      </c>
      <c r="D25" s="128">
        <v>10</v>
      </c>
      <c r="E25" s="128" t="s">
        <v>299</v>
      </c>
      <c r="F25" s="153" t="s">
        <v>306</v>
      </c>
      <c r="G25" s="152">
        <v>3016</v>
      </c>
      <c r="H25" s="143" t="s">
        <v>245</v>
      </c>
    </row>
    <row r="26" spans="1:8" ht="30" x14ac:dyDescent="0.25">
      <c r="A26" s="125">
        <v>8</v>
      </c>
      <c r="B26" s="128" t="s">
        <v>66</v>
      </c>
      <c r="C26" s="128"/>
      <c r="D26" s="128">
        <v>3</v>
      </c>
      <c r="E26" s="129" t="s">
        <v>307</v>
      </c>
      <c r="F26" s="129" t="s">
        <v>308</v>
      </c>
      <c r="G26" s="152">
        <v>3016</v>
      </c>
      <c r="H26" s="143" t="s">
        <v>245</v>
      </c>
    </row>
    <row r="27" spans="1:8" ht="60" x14ac:dyDescent="0.25">
      <c r="A27" s="125">
        <v>9</v>
      </c>
      <c r="B27" s="128" t="s">
        <v>66</v>
      </c>
      <c r="C27" s="128"/>
      <c r="D27" s="128">
        <v>12</v>
      </c>
      <c r="E27" s="129" t="s">
        <v>127</v>
      </c>
      <c r="F27" s="129" t="s">
        <v>309</v>
      </c>
      <c r="G27" s="152">
        <v>3016</v>
      </c>
      <c r="H27" s="143" t="s">
        <v>245</v>
      </c>
    </row>
    <row r="28" spans="1:8" ht="60" x14ac:dyDescent="0.25">
      <c r="A28" s="125">
        <v>10</v>
      </c>
      <c r="B28" s="128" t="s">
        <v>66</v>
      </c>
      <c r="C28" s="141"/>
      <c r="D28" s="128">
        <v>7</v>
      </c>
      <c r="E28" s="128" t="s">
        <v>310</v>
      </c>
      <c r="F28" s="153" t="s">
        <v>311</v>
      </c>
      <c r="G28" s="152">
        <v>3016</v>
      </c>
      <c r="H28" s="143"/>
    </row>
    <row r="29" spans="1:8" ht="45" x14ac:dyDescent="0.25">
      <c r="A29" s="125">
        <v>11</v>
      </c>
      <c r="B29" s="128"/>
      <c r="C29" s="128" t="s">
        <v>66</v>
      </c>
      <c r="D29" s="128">
        <v>1</v>
      </c>
      <c r="E29" s="128" t="s">
        <v>266</v>
      </c>
      <c r="F29" s="153" t="s">
        <v>312</v>
      </c>
      <c r="G29" s="152">
        <v>3016</v>
      </c>
      <c r="H29" s="143" t="s">
        <v>245</v>
      </c>
    </row>
    <row r="30" spans="1:8" ht="30" x14ac:dyDescent="0.25">
      <c r="A30" s="125">
        <v>12</v>
      </c>
      <c r="B30" s="128" t="s">
        <v>66</v>
      </c>
      <c r="C30" s="128"/>
      <c r="D30" s="128">
        <v>11</v>
      </c>
      <c r="E30" s="129" t="s">
        <v>202</v>
      </c>
      <c r="F30" s="129" t="s">
        <v>302</v>
      </c>
      <c r="G30" s="152">
        <v>3016</v>
      </c>
      <c r="H30" s="143" t="s">
        <v>245</v>
      </c>
    </row>
    <row r="31" spans="1:8" ht="30" x14ac:dyDescent="0.25">
      <c r="A31" s="125">
        <v>13</v>
      </c>
      <c r="B31" s="128" t="s">
        <v>66</v>
      </c>
      <c r="C31" s="128"/>
      <c r="D31" s="128">
        <v>8</v>
      </c>
      <c r="E31" s="129" t="s">
        <v>75</v>
      </c>
      <c r="F31" s="129" t="s">
        <v>313</v>
      </c>
      <c r="G31" s="152">
        <v>3016</v>
      </c>
      <c r="H31" s="143" t="s">
        <v>245</v>
      </c>
    </row>
    <row r="32" spans="1:8" ht="30" x14ac:dyDescent="0.25">
      <c r="A32" s="125">
        <v>14</v>
      </c>
      <c r="B32" s="128"/>
      <c r="C32" s="128" t="s">
        <v>66</v>
      </c>
      <c r="D32" s="128">
        <v>11</v>
      </c>
      <c r="E32" s="129" t="s">
        <v>97</v>
      </c>
      <c r="F32" s="129" t="s">
        <v>314</v>
      </c>
      <c r="G32" s="152">
        <v>3016</v>
      </c>
      <c r="H32" s="143" t="s">
        <v>245</v>
      </c>
    </row>
    <row r="33" spans="1:8" ht="30" x14ac:dyDescent="0.25">
      <c r="A33" s="125">
        <v>15</v>
      </c>
      <c r="B33" s="128" t="s">
        <v>66</v>
      </c>
      <c r="C33" s="128"/>
      <c r="D33" s="128">
        <v>10</v>
      </c>
      <c r="E33" s="128" t="s">
        <v>299</v>
      </c>
      <c r="F33" s="153" t="s">
        <v>315</v>
      </c>
      <c r="G33" s="152">
        <v>3016</v>
      </c>
      <c r="H33" s="143" t="s">
        <v>245</v>
      </c>
    </row>
    <row r="34" spans="1:8" ht="30" x14ac:dyDescent="0.25">
      <c r="A34" s="125">
        <v>16</v>
      </c>
      <c r="B34" s="128" t="s">
        <v>66</v>
      </c>
      <c r="C34" s="128"/>
      <c r="D34" s="128">
        <v>10</v>
      </c>
      <c r="E34" s="129" t="s">
        <v>250</v>
      </c>
      <c r="F34" s="129" t="s">
        <v>302</v>
      </c>
      <c r="G34" s="152">
        <v>3016</v>
      </c>
      <c r="H34" s="143" t="s">
        <v>245</v>
      </c>
    </row>
    <row r="35" spans="1:8" ht="60" x14ac:dyDescent="0.25">
      <c r="A35" s="125">
        <v>17</v>
      </c>
      <c r="B35" s="128"/>
      <c r="C35" s="128" t="s">
        <v>66</v>
      </c>
      <c r="D35" s="128">
        <v>3</v>
      </c>
      <c r="E35" s="129" t="s">
        <v>173</v>
      </c>
      <c r="F35" s="129" t="s">
        <v>316</v>
      </c>
      <c r="G35" s="152">
        <v>3016</v>
      </c>
      <c r="H35" s="143" t="s">
        <v>245</v>
      </c>
    </row>
    <row r="36" spans="1:8" ht="60" x14ac:dyDescent="0.25">
      <c r="A36" s="125">
        <v>18</v>
      </c>
      <c r="B36" s="128" t="s">
        <v>66</v>
      </c>
      <c r="C36" s="128"/>
      <c r="D36" s="128">
        <v>5</v>
      </c>
      <c r="E36" s="129" t="s">
        <v>317</v>
      </c>
      <c r="F36" s="153" t="s">
        <v>318</v>
      </c>
      <c r="G36" s="152">
        <v>3016</v>
      </c>
      <c r="H36" s="143" t="s">
        <v>245</v>
      </c>
    </row>
    <row r="37" spans="1:8" ht="45" x14ac:dyDescent="0.25">
      <c r="A37" s="125">
        <v>19</v>
      </c>
      <c r="B37" s="128"/>
      <c r="C37" s="128" t="s">
        <v>66</v>
      </c>
      <c r="D37" s="128">
        <v>10</v>
      </c>
      <c r="E37" s="128" t="s">
        <v>299</v>
      </c>
      <c r="F37" s="153" t="s">
        <v>319</v>
      </c>
      <c r="G37" s="152">
        <v>3016</v>
      </c>
      <c r="H37" s="143" t="s">
        <v>245</v>
      </c>
    </row>
    <row r="38" spans="1:8" ht="45" x14ac:dyDescent="0.25">
      <c r="A38" s="125">
        <v>20</v>
      </c>
      <c r="B38" s="128"/>
      <c r="C38" s="128" t="s">
        <v>66</v>
      </c>
      <c r="D38" s="128">
        <v>8</v>
      </c>
      <c r="E38" s="128" t="s">
        <v>75</v>
      </c>
      <c r="F38" s="153" t="s">
        <v>320</v>
      </c>
      <c r="G38" s="152">
        <v>3016</v>
      </c>
      <c r="H38" s="143" t="s">
        <v>245</v>
      </c>
    </row>
    <row r="39" spans="1:8" ht="30" x14ac:dyDescent="0.25">
      <c r="A39" s="125">
        <v>21</v>
      </c>
      <c r="B39" s="128" t="s">
        <v>66</v>
      </c>
      <c r="C39" s="128"/>
      <c r="D39" s="128">
        <v>3</v>
      </c>
      <c r="E39" s="129" t="s">
        <v>173</v>
      </c>
      <c r="F39" s="129" t="s">
        <v>321</v>
      </c>
      <c r="G39" s="152">
        <v>3016</v>
      </c>
      <c r="H39" s="143" t="s">
        <v>245</v>
      </c>
    </row>
    <row r="40" spans="1:8" ht="45" x14ac:dyDescent="0.25">
      <c r="A40" s="125">
        <v>22</v>
      </c>
      <c r="B40" s="128" t="s">
        <v>66</v>
      </c>
      <c r="C40" s="141"/>
      <c r="D40" s="128">
        <v>12</v>
      </c>
      <c r="E40" s="128" t="s">
        <v>79</v>
      </c>
      <c r="F40" s="153" t="s">
        <v>322</v>
      </c>
      <c r="G40" s="152">
        <v>3016</v>
      </c>
      <c r="H40" s="143" t="s">
        <v>245</v>
      </c>
    </row>
    <row r="41" spans="1:8" ht="30" x14ac:dyDescent="0.25">
      <c r="A41" s="125">
        <v>23</v>
      </c>
      <c r="B41" s="128"/>
      <c r="C41" s="128" t="s">
        <v>193</v>
      </c>
      <c r="D41" s="128">
        <v>12</v>
      </c>
      <c r="E41" s="128" t="s">
        <v>79</v>
      </c>
      <c r="F41" s="153" t="s">
        <v>323</v>
      </c>
      <c r="G41" s="152">
        <v>3016</v>
      </c>
      <c r="H41" s="143" t="s">
        <v>245</v>
      </c>
    </row>
    <row r="42" spans="1:8" ht="45" x14ac:dyDescent="0.25">
      <c r="A42" s="125">
        <v>24</v>
      </c>
      <c r="B42" s="128"/>
      <c r="C42" s="128" t="s">
        <v>66</v>
      </c>
      <c r="D42" s="128">
        <v>12</v>
      </c>
      <c r="E42" s="129" t="s">
        <v>121</v>
      </c>
      <c r="F42" s="129" t="s">
        <v>324</v>
      </c>
      <c r="G42" s="152">
        <v>3016</v>
      </c>
      <c r="H42" s="143" t="s">
        <v>245</v>
      </c>
    </row>
    <row r="43" spans="1:8" ht="75" x14ac:dyDescent="0.25">
      <c r="A43" s="125">
        <v>25</v>
      </c>
      <c r="B43" s="128" t="s">
        <v>66</v>
      </c>
      <c r="C43" s="128"/>
      <c r="D43" s="128">
        <v>3</v>
      </c>
      <c r="E43" s="128" t="s">
        <v>235</v>
      </c>
      <c r="F43" s="153" t="s">
        <v>325</v>
      </c>
      <c r="G43" s="152">
        <v>3016</v>
      </c>
      <c r="H43" s="143" t="s">
        <v>245</v>
      </c>
    </row>
    <row r="44" spans="1:8" ht="45" x14ac:dyDescent="0.25">
      <c r="A44" s="125">
        <v>26</v>
      </c>
      <c r="B44" s="128" t="s">
        <v>66</v>
      </c>
      <c r="C44" s="128"/>
      <c r="D44" s="128">
        <v>3</v>
      </c>
      <c r="E44" s="129" t="s">
        <v>173</v>
      </c>
      <c r="F44" s="129" t="s">
        <v>326</v>
      </c>
      <c r="G44" s="152">
        <v>3016</v>
      </c>
      <c r="H44" s="143" t="s">
        <v>245</v>
      </c>
    </row>
    <row r="45" spans="1:8" ht="30" x14ac:dyDescent="0.25">
      <c r="A45" s="125">
        <v>27</v>
      </c>
      <c r="B45" s="128" t="s">
        <v>66</v>
      </c>
      <c r="C45" s="128"/>
      <c r="D45" s="128">
        <v>11</v>
      </c>
      <c r="E45" s="128" t="s">
        <v>327</v>
      </c>
      <c r="F45" s="153" t="s">
        <v>328</v>
      </c>
      <c r="G45" s="152">
        <v>3016</v>
      </c>
      <c r="H45" s="143" t="s">
        <v>245</v>
      </c>
    </row>
    <row r="46" spans="1:8" ht="30" x14ac:dyDescent="0.25">
      <c r="A46" s="125">
        <v>28</v>
      </c>
      <c r="B46" s="128"/>
      <c r="C46" s="128" t="s">
        <v>66</v>
      </c>
      <c r="D46" s="128">
        <v>6</v>
      </c>
      <c r="E46" s="129" t="s">
        <v>224</v>
      </c>
      <c r="F46" s="153"/>
      <c r="G46" s="152">
        <v>3016</v>
      </c>
      <c r="H46" s="143" t="s">
        <v>245</v>
      </c>
    </row>
    <row r="47" spans="1:8" ht="30" x14ac:dyDescent="0.25">
      <c r="A47" s="125">
        <v>29</v>
      </c>
      <c r="B47" s="128"/>
      <c r="C47" s="128" t="s">
        <v>66</v>
      </c>
      <c r="D47" s="128">
        <v>12</v>
      </c>
      <c r="E47" s="129" t="s">
        <v>79</v>
      </c>
      <c r="F47" s="129" t="s">
        <v>329</v>
      </c>
      <c r="G47" s="152">
        <v>3016</v>
      </c>
      <c r="H47" s="143" t="s">
        <v>245</v>
      </c>
    </row>
    <row r="48" spans="1:8" ht="30" x14ac:dyDescent="0.25">
      <c r="A48" s="125">
        <v>30</v>
      </c>
      <c r="B48" s="128"/>
      <c r="C48" s="128" t="s">
        <v>66</v>
      </c>
      <c r="D48" s="128">
        <v>12</v>
      </c>
      <c r="E48" s="129" t="s">
        <v>330</v>
      </c>
      <c r="F48" s="129" t="s">
        <v>331</v>
      </c>
      <c r="G48" s="152">
        <v>3016</v>
      </c>
      <c r="H48" s="143" t="s">
        <v>245</v>
      </c>
    </row>
    <row r="49" spans="1:8" ht="30" x14ac:dyDescent="0.25">
      <c r="A49" s="131" t="s">
        <v>0</v>
      </c>
      <c r="B49" s="144">
        <f>COUNTA(B19:B48)</f>
        <v>16</v>
      </c>
      <c r="C49" s="144">
        <f>COUNTA(C19:C48)</f>
        <v>14</v>
      </c>
      <c r="D49" s="144"/>
      <c r="E49" s="131"/>
      <c r="F49" s="144"/>
      <c r="G49" s="154">
        <f>SUM(G19:G48)</f>
        <v>90480</v>
      </c>
      <c r="H49" s="155" t="s">
        <v>245</v>
      </c>
    </row>
    <row r="50" spans="1:8" x14ac:dyDescent="0.25">
      <c r="A50" s="156"/>
      <c r="B50" s="157"/>
      <c r="C50" s="157"/>
      <c r="D50" s="157"/>
      <c r="E50" s="156"/>
      <c r="F50" s="157"/>
      <c r="G50" s="158"/>
      <c r="H50" s="159"/>
    </row>
    <row r="51" spans="1:8" x14ac:dyDescent="0.25">
      <c r="A51" s="156"/>
      <c r="B51" s="157"/>
      <c r="C51" s="157"/>
      <c r="D51" s="157"/>
      <c r="E51" s="156"/>
      <c r="F51" s="157"/>
      <c r="G51" s="158"/>
      <c r="H51" s="159"/>
    </row>
    <row r="52" spans="1:8" x14ac:dyDescent="0.25">
      <c r="A52" s="156"/>
      <c r="B52" s="157"/>
      <c r="C52" s="157"/>
      <c r="D52" s="157"/>
      <c r="E52" s="156"/>
      <c r="F52" s="157"/>
      <c r="G52" s="158"/>
      <c r="H52" s="159"/>
    </row>
    <row r="53" spans="1:8" x14ac:dyDescent="0.25">
      <c r="A53" s="156"/>
      <c r="B53" s="157"/>
      <c r="C53" s="157"/>
      <c r="D53" s="157"/>
      <c r="E53" s="156"/>
      <c r="F53" s="157"/>
      <c r="G53" s="158"/>
      <c r="H53" s="159"/>
    </row>
    <row r="54" spans="1:8" x14ac:dyDescent="0.25">
      <c r="A54" s="156"/>
      <c r="B54" s="157"/>
      <c r="C54" s="157"/>
      <c r="D54" s="157"/>
      <c r="E54" s="156"/>
      <c r="F54" s="157"/>
      <c r="G54" s="158"/>
      <c r="H54" s="159"/>
    </row>
    <row r="55" spans="1:8" x14ac:dyDescent="0.25">
      <c r="A55" s="156"/>
      <c r="B55" s="157"/>
      <c r="C55" s="157"/>
      <c r="D55" s="157"/>
      <c r="E55" s="156"/>
      <c r="F55" s="157"/>
      <c r="G55" s="158"/>
      <c r="H55" s="159"/>
    </row>
    <row r="56" spans="1:8" x14ac:dyDescent="0.25">
      <c r="A56" s="156"/>
      <c r="B56" s="157"/>
      <c r="C56" s="157"/>
      <c r="D56" s="157"/>
      <c r="E56" s="156"/>
      <c r="F56" s="157"/>
      <c r="G56" s="158"/>
      <c r="H56" s="159"/>
    </row>
    <row r="57" spans="1:8" x14ac:dyDescent="0.25">
      <c r="A57" s="156"/>
      <c r="B57" s="157"/>
      <c r="C57" s="157"/>
      <c r="D57" s="157"/>
      <c r="E57" s="156"/>
      <c r="F57" s="157"/>
      <c r="G57" s="158"/>
      <c r="H57" s="159"/>
    </row>
    <row r="58" spans="1:8" x14ac:dyDescent="0.25">
      <c r="A58" s="156"/>
      <c r="B58" s="157"/>
      <c r="C58" s="157"/>
      <c r="D58" s="157"/>
      <c r="E58" s="156"/>
      <c r="F58" s="157"/>
      <c r="G58" s="158"/>
      <c r="H58" s="159"/>
    </row>
    <row r="59" spans="1:8" x14ac:dyDescent="0.25">
      <c r="A59" s="156"/>
      <c r="B59" s="157"/>
      <c r="C59" s="157"/>
      <c r="D59" s="157"/>
      <c r="E59" s="156"/>
      <c r="F59" s="157"/>
      <c r="G59" s="158"/>
      <c r="H59" s="159"/>
    </row>
    <row r="60" spans="1:8" x14ac:dyDescent="0.25">
      <c r="A60" s="156"/>
      <c r="B60" s="157"/>
      <c r="C60" s="157"/>
      <c r="D60" s="157"/>
      <c r="E60" s="156"/>
      <c r="F60" s="157"/>
      <c r="G60" s="158"/>
      <c r="H60" s="159"/>
    </row>
    <row r="61" spans="1:8" x14ac:dyDescent="0.25">
      <c r="A61" s="156"/>
      <c r="B61" s="157"/>
      <c r="C61" s="157"/>
      <c r="D61" s="157"/>
      <c r="E61" s="156"/>
      <c r="F61" s="157"/>
      <c r="G61" s="158"/>
      <c r="H61" s="159"/>
    </row>
    <row r="62" spans="1:8" x14ac:dyDescent="0.25">
      <c r="A62" s="156"/>
      <c r="B62" s="157"/>
      <c r="C62" s="157"/>
      <c r="D62" s="157"/>
      <c r="E62" s="156"/>
      <c r="F62" s="157"/>
      <c r="G62" s="158"/>
      <c r="H62" s="159"/>
    </row>
    <row r="63" spans="1:8" x14ac:dyDescent="0.25">
      <c r="A63" s="156"/>
      <c r="B63" s="157"/>
      <c r="C63" s="157"/>
      <c r="D63" s="157"/>
      <c r="E63" s="156"/>
      <c r="F63" s="157"/>
      <c r="G63" s="158"/>
      <c r="H63" s="159"/>
    </row>
    <row r="64" spans="1:8" x14ac:dyDescent="0.25">
      <c r="A64" s="156"/>
      <c r="B64" s="157"/>
      <c r="C64" s="157"/>
      <c r="D64" s="157"/>
      <c r="E64" s="156"/>
      <c r="F64" s="157"/>
      <c r="G64" s="158"/>
      <c r="H64" s="159"/>
    </row>
    <row r="65" spans="1:8" x14ac:dyDescent="0.25">
      <c r="A65" s="156"/>
      <c r="B65" s="157"/>
      <c r="C65" s="157"/>
      <c r="D65" s="157"/>
      <c r="E65" s="156"/>
      <c r="F65" s="157"/>
      <c r="G65" s="158"/>
      <c r="H65" s="159"/>
    </row>
    <row r="66" spans="1:8" x14ac:dyDescent="0.25">
      <c r="A66" s="156"/>
      <c r="B66" s="157"/>
      <c r="C66" s="157"/>
      <c r="D66" s="157"/>
      <c r="E66" s="156"/>
      <c r="F66" s="157"/>
      <c r="G66" s="158"/>
      <c r="H66" s="159"/>
    </row>
    <row r="67" spans="1:8" x14ac:dyDescent="0.25">
      <c r="A67" s="156"/>
      <c r="B67" s="157"/>
      <c r="C67" s="157"/>
      <c r="D67" s="157"/>
      <c r="E67" s="156"/>
      <c r="F67" s="157"/>
      <c r="G67" s="158"/>
      <c r="H67" s="159"/>
    </row>
    <row r="68" spans="1:8" x14ac:dyDescent="0.25">
      <c r="A68" s="156"/>
      <c r="B68" s="157"/>
      <c r="C68" s="157"/>
      <c r="D68" s="157"/>
      <c r="E68" s="156"/>
      <c r="F68" s="157"/>
      <c r="G68" s="158"/>
      <c r="H68" s="159"/>
    </row>
    <row r="69" spans="1:8" x14ac:dyDescent="0.25">
      <c r="A69" s="156"/>
      <c r="B69" s="157"/>
      <c r="C69" s="157"/>
      <c r="D69" s="157"/>
      <c r="E69" s="156"/>
      <c r="F69" s="157"/>
      <c r="G69" s="158"/>
      <c r="H69" s="159"/>
    </row>
    <row r="70" spans="1:8" x14ac:dyDescent="0.25">
      <c r="A70" s="156"/>
      <c r="B70" s="157"/>
      <c r="C70" s="157"/>
      <c r="D70" s="157"/>
      <c r="E70" s="156"/>
      <c r="F70" s="157"/>
      <c r="G70" s="158"/>
      <c r="H70" s="159"/>
    </row>
    <row r="71" spans="1:8" x14ac:dyDescent="0.25">
      <c r="A71" s="156"/>
      <c r="B71" s="157"/>
      <c r="C71" s="157"/>
      <c r="D71" s="157"/>
      <c r="E71" s="156"/>
      <c r="F71" s="157"/>
      <c r="G71" s="158"/>
      <c r="H71" s="159"/>
    </row>
    <row r="72" spans="1:8" x14ac:dyDescent="0.25">
      <c r="A72" s="156"/>
      <c r="B72" s="157"/>
      <c r="C72" s="157"/>
      <c r="D72" s="157"/>
      <c r="E72" s="156"/>
      <c r="F72" s="157"/>
      <c r="G72" s="158"/>
      <c r="H72" s="159"/>
    </row>
    <row r="73" spans="1:8" x14ac:dyDescent="0.25">
      <c r="A73" s="156"/>
      <c r="B73" s="157"/>
      <c r="C73" s="157"/>
      <c r="D73" s="157"/>
      <c r="E73" s="156"/>
      <c r="F73" s="157"/>
      <c r="G73" s="158"/>
      <c r="H73" s="159"/>
    </row>
    <row r="74" spans="1:8" x14ac:dyDescent="0.25">
      <c r="A74" s="156"/>
      <c r="B74" s="157"/>
      <c r="C74" s="157"/>
      <c r="D74" s="157"/>
      <c r="E74" s="156"/>
      <c r="F74" s="157"/>
      <c r="G74" s="158"/>
      <c r="H74" s="159"/>
    </row>
    <row r="75" spans="1:8" x14ac:dyDescent="0.25">
      <c r="A75" s="156"/>
      <c r="B75" s="157"/>
      <c r="C75" s="157"/>
      <c r="D75" s="157"/>
      <c r="E75" s="156"/>
      <c r="F75" s="157"/>
      <c r="G75" s="158"/>
      <c r="H75" s="159"/>
    </row>
    <row r="76" spans="1:8" x14ac:dyDescent="0.25">
      <c r="A76" s="156"/>
      <c r="B76" s="157"/>
      <c r="C76" s="157"/>
      <c r="D76" s="157"/>
      <c r="E76" s="156"/>
      <c r="F76" s="157"/>
      <c r="G76" s="158"/>
      <c r="H76" s="159"/>
    </row>
    <row r="77" spans="1:8" x14ac:dyDescent="0.25">
      <c r="A77" s="156"/>
      <c r="B77" s="157"/>
      <c r="C77" s="157"/>
      <c r="D77" s="157"/>
      <c r="E77" s="156"/>
      <c r="F77" s="157"/>
      <c r="G77" s="158"/>
      <c r="H77" s="159"/>
    </row>
    <row r="78" spans="1:8" x14ac:dyDescent="0.25">
      <c r="A78" s="156"/>
      <c r="B78" s="157"/>
      <c r="C78" s="157"/>
      <c r="D78" s="157"/>
      <c r="E78" s="156"/>
      <c r="F78" s="157"/>
      <c r="G78" s="158"/>
      <c r="H78" s="159"/>
    </row>
    <row r="79" spans="1:8" x14ac:dyDescent="0.25">
      <c r="A79" s="156"/>
      <c r="B79" s="157"/>
      <c r="C79" s="157"/>
      <c r="D79" s="157"/>
      <c r="E79" s="156"/>
      <c r="F79" s="157"/>
      <c r="G79" s="158"/>
      <c r="H79" s="159"/>
    </row>
    <row r="80" spans="1:8" x14ac:dyDescent="0.25">
      <c r="A80" s="156"/>
      <c r="B80" s="157"/>
      <c r="C80" s="157"/>
      <c r="D80" s="157"/>
      <c r="E80" s="156"/>
      <c r="F80" s="157"/>
      <c r="G80" s="158"/>
      <c r="H80" s="159"/>
    </row>
    <row r="81" spans="1:8" x14ac:dyDescent="0.25">
      <c r="A81" s="156"/>
      <c r="B81" s="157"/>
      <c r="C81" s="157"/>
      <c r="D81" s="157"/>
      <c r="E81" s="156"/>
      <c r="F81" s="157"/>
      <c r="G81" s="158"/>
      <c r="H81" s="159"/>
    </row>
    <row r="82" spans="1:8" x14ac:dyDescent="0.25">
      <c r="A82" s="156"/>
      <c r="B82" s="157"/>
      <c r="C82" s="157"/>
      <c r="D82" s="157"/>
      <c r="E82" s="156"/>
      <c r="F82" s="157"/>
      <c r="G82" s="158"/>
      <c r="H82" s="159"/>
    </row>
    <row r="83" spans="1:8" x14ac:dyDescent="0.25">
      <c r="A83" s="156"/>
      <c r="B83" s="157"/>
      <c r="C83" s="157"/>
      <c r="D83" s="157"/>
      <c r="E83" s="156"/>
      <c r="F83" s="157"/>
      <c r="G83" s="158"/>
      <c r="H83" s="159"/>
    </row>
    <row r="84" spans="1:8" x14ac:dyDescent="0.25">
      <c r="A84" s="156"/>
      <c r="B84" s="157"/>
      <c r="C84" s="157"/>
      <c r="D84" s="157"/>
      <c r="E84" s="156"/>
      <c r="F84" s="157"/>
      <c r="G84" s="158"/>
      <c r="H84" s="159"/>
    </row>
    <row r="85" spans="1:8" x14ac:dyDescent="0.25">
      <c r="A85" s="156"/>
      <c r="B85" s="157"/>
      <c r="C85" s="157"/>
      <c r="D85" s="157"/>
      <c r="E85" s="156"/>
      <c r="F85" s="157"/>
      <c r="G85" s="158"/>
      <c r="H85" s="159"/>
    </row>
    <row r="86" spans="1:8" x14ac:dyDescent="0.25">
      <c r="A86" s="156"/>
      <c r="B86" s="157"/>
      <c r="C86" s="157"/>
      <c r="D86" s="157"/>
      <c r="E86" s="156"/>
      <c r="F86" s="157"/>
      <c r="G86" s="158"/>
      <c r="H86" s="159"/>
    </row>
    <row r="87" spans="1:8" x14ac:dyDescent="0.25">
      <c r="A87" s="156"/>
      <c r="B87" s="157"/>
      <c r="C87" s="157"/>
      <c r="D87" s="157"/>
      <c r="E87" s="156"/>
      <c r="F87" s="157"/>
      <c r="G87" s="158"/>
      <c r="H87" s="159"/>
    </row>
    <row r="88" spans="1:8" x14ac:dyDescent="0.25">
      <c r="A88" s="156"/>
      <c r="B88" s="157"/>
      <c r="C88" s="157"/>
      <c r="D88" s="157"/>
      <c r="E88" s="156"/>
      <c r="F88" s="157"/>
      <c r="G88" s="158"/>
      <c r="H88" s="159"/>
    </row>
    <row r="89" spans="1:8" x14ac:dyDescent="0.25">
      <c r="A89" s="156"/>
      <c r="B89" s="157"/>
      <c r="C89" s="157"/>
      <c r="D89" s="157"/>
      <c r="E89" s="156"/>
      <c r="F89" s="157"/>
      <c r="G89" s="158"/>
      <c r="H89" s="159"/>
    </row>
    <row r="90" spans="1:8" x14ac:dyDescent="0.25">
      <c r="A90" s="156"/>
      <c r="B90" s="157"/>
      <c r="C90" s="157"/>
      <c r="D90" s="157"/>
      <c r="E90" s="156"/>
      <c r="F90" s="157"/>
      <c r="G90" s="158"/>
      <c r="H90" s="159"/>
    </row>
    <row r="91" spans="1:8" x14ac:dyDescent="0.25">
      <c r="A91" s="156"/>
      <c r="B91" s="157"/>
      <c r="C91" s="157"/>
      <c r="D91" s="157"/>
      <c r="E91" s="156"/>
      <c r="F91" s="157"/>
      <c r="G91" s="158"/>
      <c r="H91" s="159"/>
    </row>
    <row r="92" spans="1:8" x14ac:dyDescent="0.25">
      <c r="A92" s="156"/>
      <c r="B92" s="157"/>
      <c r="C92" s="157"/>
      <c r="D92" s="157"/>
      <c r="E92" s="156"/>
      <c r="F92" s="157"/>
      <c r="G92" s="158"/>
      <c r="H92" s="159"/>
    </row>
    <row r="93" spans="1:8" x14ac:dyDescent="0.25">
      <c r="A93" s="156"/>
      <c r="B93" s="157"/>
      <c r="C93" s="157"/>
      <c r="D93" s="157"/>
      <c r="E93" s="156"/>
      <c r="F93" s="157"/>
      <c r="G93" s="158"/>
      <c r="H93" s="159"/>
    </row>
    <row r="94" spans="1:8" x14ac:dyDescent="0.25">
      <c r="A94" s="156"/>
      <c r="B94" s="157"/>
      <c r="C94" s="157"/>
      <c r="D94" s="157"/>
      <c r="E94" s="156"/>
      <c r="F94" s="157"/>
      <c r="G94" s="158"/>
      <c r="H94" s="159"/>
    </row>
    <row r="95" spans="1:8" x14ac:dyDescent="0.25">
      <c r="A95" s="156"/>
      <c r="B95" s="157"/>
      <c r="C95" s="157"/>
      <c r="D95" s="157"/>
      <c r="E95" s="156"/>
      <c r="F95" s="157"/>
      <c r="G95" s="158"/>
      <c r="H95" s="159"/>
    </row>
    <row r="96" spans="1:8" x14ac:dyDescent="0.25">
      <c r="A96" s="156"/>
      <c r="B96" s="157"/>
      <c r="C96" s="157"/>
      <c r="D96" s="157"/>
      <c r="E96" s="156"/>
      <c r="F96" s="157"/>
      <c r="G96" s="158"/>
      <c r="H96" s="159"/>
    </row>
    <row r="97" spans="1:8" x14ac:dyDescent="0.25">
      <c r="A97" s="156"/>
      <c r="B97" s="157"/>
      <c r="C97" s="157"/>
      <c r="D97" s="157"/>
      <c r="E97" s="156"/>
      <c r="F97" s="157"/>
      <c r="G97" s="158"/>
      <c r="H97" s="159"/>
    </row>
    <row r="98" spans="1:8" x14ac:dyDescent="0.25">
      <c r="A98" s="156"/>
      <c r="B98" s="157"/>
      <c r="C98" s="157"/>
      <c r="D98" s="157"/>
      <c r="E98" s="156"/>
      <c r="F98" s="157"/>
      <c r="G98" s="158"/>
      <c r="H98" s="159"/>
    </row>
    <row r="99" spans="1:8" x14ac:dyDescent="0.25">
      <c r="A99" s="156"/>
      <c r="B99" s="157"/>
      <c r="C99" s="157"/>
      <c r="D99" s="157"/>
      <c r="E99" s="156"/>
      <c r="F99" s="157"/>
      <c r="G99" s="158"/>
      <c r="H99" s="159"/>
    </row>
    <row r="100" spans="1:8" x14ac:dyDescent="0.25">
      <c r="A100" s="156"/>
      <c r="B100" s="157"/>
      <c r="C100" s="157"/>
      <c r="D100" s="157"/>
      <c r="E100" s="156"/>
      <c r="F100" s="157"/>
      <c r="G100" s="158"/>
      <c r="H100" s="159"/>
    </row>
    <row r="101" spans="1:8" x14ac:dyDescent="0.25">
      <c r="A101" s="156"/>
      <c r="B101" s="157"/>
      <c r="C101" s="157"/>
      <c r="D101" s="157"/>
      <c r="E101" s="156"/>
      <c r="F101" s="157"/>
      <c r="G101" s="158"/>
      <c r="H101" s="159"/>
    </row>
    <row r="102" spans="1:8" x14ac:dyDescent="0.25">
      <c r="A102" s="156"/>
      <c r="B102" s="157"/>
      <c r="C102" s="157"/>
      <c r="D102" s="157"/>
      <c r="E102" s="156"/>
      <c r="F102" s="157"/>
      <c r="G102" s="158"/>
      <c r="H102" s="159"/>
    </row>
    <row r="103" spans="1:8" x14ac:dyDescent="0.25">
      <c r="A103" s="156"/>
      <c r="B103" s="157"/>
      <c r="C103" s="157"/>
      <c r="D103" s="157"/>
      <c r="E103" s="156"/>
      <c r="F103" s="157"/>
      <c r="G103" s="158"/>
      <c r="H103" s="159"/>
    </row>
  </sheetData>
  <sheetProtection password="CAE3" sheet="1" objects="1" scenarios="1"/>
  <mergeCells count="14">
    <mergeCell ref="A13:B13"/>
    <mergeCell ref="C13:H13"/>
    <mergeCell ref="A6:H6"/>
    <mergeCell ref="A7:H7"/>
    <mergeCell ref="D9:G9"/>
    <mergeCell ref="A11:B11"/>
    <mergeCell ref="C11:H11"/>
    <mergeCell ref="F17:F18"/>
    <mergeCell ref="G17:G18"/>
    <mergeCell ref="H17:H18"/>
    <mergeCell ref="F15:G15"/>
    <mergeCell ref="A17:A18"/>
    <mergeCell ref="B17:C17"/>
    <mergeCell ref="D17:E17"/>
  </mergeCells>
  <pageMargins left="0.70866141732283472" right="0.19685039370078741" top="0.36" bottom="0.31" header="0.31496062992125984" footer="0.31496062992125984"/>
  <pageSetup paperSize="5" scale="80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48"/>
  <sheetViews>
    <sheetView zoomScale="80" zoomScaleNormal="80" workbookViewId="0">
      <selection activeCell="C11" sqref="C11:H11"/>
    </sheetView>
  </sheetViews>
  <sheetFormatPr baseColWidth="10" defaultRowHeight="15" x14ac:dyDescent="0.25"/>
  <cols>
    <col min="1" max="1" width="14.140625" style="147" customWidth="1"/>
    <col min="2" max="2" width="8.140625" style="147" customWidth="1"/>
    <col min="3" max="3" width="6.7109375" style="147" bestFit="1" customWidth="1"/>
    <col min="4" max="4" width="12.5703125" style="147" customWidth="1"/>
    <col min="5" max="5" width="16.42578125" style="147" customWidth="1"/>
    <col min="6" max="6" width="19" style="147" customWidth="1"/>
    <col min="7" max="7" width="16.7109375" style="160" customWidth="1"/>
    <col min="8" max="8" width="36.42578125" style="147" customWidth="1"/>
    <col min="9" max="16384" width="11.42578125" style="147"/>
  </cols>
  <sheetData>
    <row r="6" spans="1:8" ht="17.25" x14ac:dyDescent="0.3">
      <c r="A6" s="279" t="s">
        <v>485</v>
      </c>
      <c r="B6" s="279"/>
      <c r="C6" s="279"/>
      <c r="D6" s="279"/>
      <c r="E6" s="279"/>
      <c r="F6" s="279"/>
      <c r="G6" s="279"/>
      <c r="H6" s="279"/>
    </row>
    <row r="7" spans="1:8" x14ac:dyDescent="0.25">
      <c r="A7" s="307" t="s">
        <v>486</v>
      </c>
      <c r="B7" s="301"/>
      <c r="C7" s="301"/>
      <c r="D7" s="301"/>
      <c r="E7" s="301"/>
      <c r="F7" s="301"/>
      <c r="G7" s="301"/>
      <c r="H7" s="301"/>
    </row>
    <row r="8" spans="1:8" x14ac:dyDescent="0.25">
      <c r="A8" s="133"/>
      <c r="B8" s="133"/>
      <c r="C8" s="133"/>
      <c r="D8" s="210"/>
      <c r="E8" s="210"/>
      <c r="F8" s="210"/>
      <c r="G8" s="209"/>
      <c r="H8" s="209"/>
    </row>
    <row r="9" spans="1:8" ht="27" customHeight="1" x14ac:dyDescent="0.25">
      <c r="A9" s="133"/>
      <c r="B9" s="133"/>
      <c r="C9" s="133"/>
      <c r="D9" s="290" t="s">
        <v>488</v>
      </c>
      <c r="E9" s="290"/>
      <c r="F9" s="290"/>
      <c r="G9" s="290"/>
      <c r="H9" s="209"/>
    </row>
    <row r="10" spans="1:8" x14ac:dyDescent="0.25">
      <c r="C10" s="133"/>
      <c r="D10" s="215"/>
      <c r="E10" s="215"/>
      <c r="F10" s="215"/>
      <c r="G10" s="215"/>
      <c r="H10" s="209"/>
    </row>
    <row r="11" spans="1:8" ht="27" customHeight="1" x14ac:dyDescent="0.25">
      <c r="A11" s="274" t="s">
        <v>180</v>
      </c>
      <c r="B11" s="274"/>
      <c r="C11" s="280" t="s">
        <v>44</v>
      </c>
      <c r="D11" s="280"/>
      <c r="E11" s="280"/>
      <c r="F11" s="280"/>
      <c r="G11" s="280"/>
      <c r="H11" s="280"/>
    </row>
    <row r="12" spans="1:8" ht="13.5" customHeight="1" x14ac:dyDescent="0.25">
      <c r="A12" s="216"/>
      <c r="B12" s="216"/>
      <c r="C12" s="206"/>
      <c r="D12" s="206"/>
      <c r="E12" s="206"/>
      <c r="F12" s="206"/>
      <c r="G12" s="206"/>
      <c r="H12" s="206"/>
    </row>
    <row r="13" spans="1:8" ht="27" customHeight="1" x14ac:dyDescent="0.25">
      <c r="A13" s="284" t="s">
        <v>489</v>
      </c>
      <c r="B13" s="285"/>
      <c r="C13" s="286" t="s">
        <v>490</v>
      </c>
      <c r="D13" s="280"/>
      <c r="E13" s="280"/>
      <c r="F13" s="280"/>
      <c r="G13" s="280"/>
      <c r="H13" s="280"/>
    </row>
    <row r="14" spans="1:8" x14ac:dyDescent="0.25">
      <c r="A14" s="133"/>
      <c r="B14" s="135"/>
      <c r="C14" s="206"/>
      <c r="D14" s="206"/>
      <c r="E14" s="206"/>
      <c r="F14" s="206"/>
      <c r="G14" s="206"/>
      <c r="H14" s="206"/>
    </row>
    <row r="15" spans="1:8" x14ac:dyDescent="0.25">
      <c r="A15" s="135" t="s">
        <v>179</v>
      </c>
      <c r="B15" s="128">
        <v>35</v>
      </c>
      <c r="C15" s="133"/>
      <c r="D15" s="133"/>
      <c r="E15" s="127"/>
      <c r="F15" s="292" t="s">
        <v>181</v>
      </c>
      <c r="G15" s="292"/>
      <c r="H15" s="137">
        <v>41989</v>
      </c>
    </row>
    <row r="16" spans="1:8" x14ac:dyDescent="0.25">
      <c r="A16" s="133"/>
      <c r="B16" s="133"/>
      <c r="C16" s="133"/>
      <c r="D16" s="133"/>
      <c r="E16" s="127"/>
      <c r="F16" s="207"/>
      <c r="G16" s="207"/>
      <c r="H16" s="208"/>
    </row>
    <row r="17" spans="1:8" ht="15" customHeight="1" x14ac:dyDescent="0.25">
      <c r="A17" s="308" t="s">
        <v>182</v>
      </c>
      <c r="B17" s="314" t="s">
        <v>183</v>
      </c>
      <c r="C17" s="314"/>
      <c r="D17" s="314" t="s">
        <v>185</v>
      </c>
      <c r="E17" s="314"/>
      <c r="F17" s="308" t="s">
        <v>186</v>
      </c>
      <c r="G17" s="310" t="s">
        <v>187</v>
      </c>
      <c r="H17" s="312" t="s">
        <v>188</v>
      </c>
    </row>
    <row r="18" spans="1:8" x14ac:dyDescent="0.25">
      <c r="A18" s="309"/>
      <c r="B18" s="189" t="s">
        <v>189</v>
      </c>
      <c r="C18" s="189" t="s">
        <v>190</v>
      </c>
      <c r="D18" s="189" t="s">
        <v>191</v>
      </c>
      <c r="E18" s="189" t="s">
        <v>192</v>
      </c>
      <c r="F18" s="309"/>
      <c r="G18" s="311"/>
      <c r="H18" s="313"/>
    </row>
    <row r="19" spans="1:8" ht="60" customHeight="1" x14ac:dyDescent="0.25">
      <c r="A19" s="125">
        <v>1</v>
      </c>
      <c r="B19" s="125" t="s">
        <v>66</v>
      </c>
      <c r="C19" s="125"/>
      <c r="D19" s="125">
        <v>8</v>
      </c>
      <c r="E19" s="126" t="s">
        <v>332</v>
      </c>
      <c r="F19" s="126" t="s">
        <v>333</v>
      </c>
      <c r="G19" s="188">
        <v>5614.4</v>
      </c>
      <c r="H19" s="161" t="s">
        <v>335</v>
      </c>
    </row>
    <row r="20" spans="1:8" ht="60" customHeight="1" x14ac:dyDescent="0.25">
      <c r="A20" s="125">
        <v>2</v>
      </c>
      <c r="B20" s="125"/>
      <c r="C20" s="125" t="s">
        <v>66</v>
      </c>
      <c r="D20" s="125">
        <v>10</v>
      </c>
      <c r="E20" s="126" t="s">
        <v>299</v>
      </c>
      <c r="F20" s="126" t="s">
        <v>334</v>
      </c>
      <c r="G20" s="188">
        <v>5614.4</v>
      </c>
      <c r="H20" s="161" t="s">
        <v>335</v>
      </c>
    </row>
    <row r="21" spans="1:8" ht="60" customHeight="1" x14ac:dyDescent="0.25">
      <c r="A21" s="125">
        <v>3</v>
      </c>
      <c r="B21" s="125" t="s">
        <v>66</v>
      </c>
      <c r="C21" s="125"/>
      <c r="D21" s="125">
        <v>10</v>
      </c>
      <c r="E21" s="126" t="s">
        <v>250</v>
      </c>
      <c r="F21" s="126" t="s">
        <v>302</v>
      </c>
      <c r="G21" s="188">
        <v>5614.4</v>
      </c>
      <c r="H21" s="161" t="s">
        <v>335</v>
      </c>
    </row>
    <row r="22" spans="1:8" ht="60" customHeight="1" x14ac:dyDescent="0.25">
      <c r="A22" s="125">
        <v>4</v>
      </c>
      <c r="B22" s="125" t="s">
        <v>66</v>
      </c>
      <c r="C22" s="125"/>
      <c r="D22" s="125">
        <v>2</v>
      </c>
      <c r="E22" s="125" t="s">
        <v>114</v>
      </c>
      <c r="F22" s="125"/>
      <c r="G22" s="188">
        <v>5614.4</v>
      </c>
      <c r="H22" s="161" t="s">
        <v>335</v>
      </c>
    </row>
    <row r="23" spans="1:8" ht="60" customHeight="1" x14ac:dyDescent="0.25">
      <c r="A23" s="125">
        <v>5</v>
      </c>
      <c r="B23" s="125"/>
      <c r="C23" s="125" t="s">
        <v>66</v>
      </c>
      <c r="D23" s="125">
        <v>4</v>
      </c>
      <c r="E23" s="126" t="s">
        <v>175</v>
      </c>
      <c r="F23" s="126" t="s">
        <v>336</v>
      </c>
      <c r="G23" s="188">
        <v>5614.4</v>
      </c>
      <c r="H23" s="161" t="s">
        <v>335</v>
      </c>
    </row>
    <row r="24" spans="1:8" ht="60" customHeight="1" x14ac:dyDescent="0.25">
      <c r="A24" s="125">
        <v>6</v>
      </c>
      <c r="B24" s="125" t="s">
        <v>66</v>
      </c>
      <c r="C24" s="125"/>
      <c r="D24" s="125">
        <v>12</v>
      </c>
      <c r="E24" s="126" t="s">
        <v>121</v>
      </c>
      <c r="F24" s="126" t="s">
        <v>337</v>
      </c>
      <c r="G24" s="188">
        <v>5614.4</v>
      </c>
      <c r="H24" s="161" t="s">
        <v>335</v>
      </c>
    </row>
    <row r="25" spans="1:8" ht="60" customHeight="1" x14ac:dyDescent="0.25">
      <c r="A25" s="125">
        <v>7</v>
      </c>
      <c r="B25" s="125"/>
      <c r="C25" s="125" t="s">
        <v>66</v>
      </c>
      <c r="D25" s="125">
        <v>11</v>
      </c>
      <c r="E25" s="126" t="s">
        <v>123</v>
      </c>
      <c r="F25" s="126" t="s">
        <v>338</v>
      </c>
      <c r="G25" s="188">
        <v>5614.4</v>
      </c>
      <c r="H25" s="161" t="s">
        <v>335</v>
      </c>
    </row>
    <row r="26" spans="1:8" ht="60" customHeight="1" x14ac:dyDescent="0.25">
      <c r="A26" s="125">
        <v>9</v>
      </c>
      <c r="B26" s="125" t="s">
        <v>66</v>
      </c>
      <c r="C26" s="125"/>
      <c r="D26" s="125">
        <v>12</v>
      </c>
      <c r="E26" s="126" t="s">
        <v>79</v>
      </c>
      <c r="F26" s="126" t="s">
        <v>338</v>
      </c>
      <c r="G26" s="188">
        <v>5614.4</v>
      </c>
      <c r="H26" s="161" t="s">
        <v>335</v>
      </c>
    </row>
    <row r="27" spans="1:8" ht="60" customHeight="1" x14ac:dyDescent="0.25">
      <c r="A27" s="125">
        <v>10</v>
      </c>
      <c r="B27" s="125"/>
      <c r="C27" s="125" t="s">
        <v>66</v>
      </c>
      <c r="D27" s="125">
        <v>11</v>
      </c>
      <c r="E27" s="126" t="s">
        <v>202</v>
      </c>
      <c r="F27" s="126" t="s">
        <v>302</v>
      </c>
      <c r="G27" s="188">
        <v>5614.4</v>
      </c>
      <c r="H27" s="161" t="s">
        <v>335</v>
      </c>
    </row>
    <row r="28" spans="1:8" ht="60" customHeight="1" x14ac:dyDescent="0.25">
      <c r="A28" s="125">
        <v>11</v>
      </c>
      <c r="B28" s="125"/>
      <c r="C28" s="125" t="s">
        <v>66</v>
      </c>
      <c r="D28" s="125">
        <v>11</v>
      </c>
      <c r="E28" s="126" t="s">
        <v>202</v>
      </c>
      <c r="F28" s="126" t="s">
        <v>302</v>
      </c>
      <c r="G28" s="188">
        <v>5614.4</v>
      </c>
      <c r="H28" s="161" t="s">
        <v>335</v>
      </c>
    </row>
    <row r="29" spans="1:8" ht="60" customHeight="1" x14ac:dyDescent="0.25">
      <c r="A29" s="125">
        <v>12</v>
      </c>
      <c r="B29" s="125" t="s">
        <v>66</v>
      </c>
      <c r="C29" s="125"/>
      <c r="D29" s="125">
        <v>12</v>
      </c>
      <c r="E29" s="126" t="s">
        <v>85</v>
      </c>
      <c r="F29" s="126" t="s">
        <v>339</v>
      </c>
      <c r="G29" s="188">
        <v>5614.4</v>
      </c>
      <c r="H29" s="161" t="s">
        <v>335</v>
      </c>
    </row>
    <row r="30" spans="1:8" ht="60" customHeight="1" x14ac:dyDescent="0.25">
      <c r="A30" s="125">
        <v>13</v>
      </c>
      <c r="B30" s="125"/>
      <c r="C30" s="125" t="s">
        <v>66</v>
      </c>
      <c r="D30" s="125">
        <v>4</v>
      </c>
      <c r="E30" s="126" t="s">
        <v>175</v>
      </c>
      <c r="F30" s="126" t="s">
        <v>336</v>
      </c>
      <c r="G30" s="188">
        <v>5614.4</v>
      </c>
      <c r="H30" s="161" t="s">
        <v>335</v>
      </c>
    </row>
    <row r="31" spans="1:8" ht="60" customHeight="1" x14ac:dyDescent="0.25">
      <c r="A31" s="125">
        <v>14</v>
      </c>
      <c r="B31" s="125" t="s">
        <v>66</v>
      </c>
      <c r="C31" s="125"/>
      <c r="D31" s="125">
        <v>12</v>
      </c>
      <c r="E31" s="126" t="s">
        <v>79</v>
      </c>
      <c r="F31" s="126" t="s">
        <v>340</v>
      </c>
      <c r="G31" s="188">
        <v>5614.4</v>
      </c>
      <c r="H31" s="161" t="s">
        <v>335</v>
      </c>
    </row>
    <row r="32" spans="1:8" ht="60" customHeight="1" x14ac:dyDescent="0.25">
      <c r="A32" s="125">
        <v>15</v>
      </c>
      <c r="B32" s="125" t="s">
        <v>66</v>
      </c>
      <c r="C32" s="125"/>
      <c r="D32" s="125">
        <v>3</v>
      </c>
      <c r="E32" s="126" t="s">
        <v>173</v>
      </c>
      <c r="F32" s="126" t="s">
        <v>341</v>
      </c>
      <c r="G32" s="188">
        <v>5614.4</v>
      </c>
      <c r="H32" s="161" t="s">
        <v>335</v>
      </c>
    </row>
    <row r="33" spans="1:8" ht="60" customHeight="1" x14ac:dyDescent="0.25">
      <c r="A33" s="125">
        <v>16</v>
      </c>
      <c r="B33" s="125"/>
      <c r="C33" s="125" t="s">
        <v>66</v>
      </c>
      <c r="D33" s="125">
        <v>12</v>
      </c>
      <c r="E33" s="126" t="s">
        <v>85</v>
      </c>
      <c r="F33" s="126" t="s">
        <v>342</v>
      </c>
      <c r="G33" s="188">
        <v>5614.4</v>
      </c>
      <c r="H33" s="161" t="s">
        <v>335</v>
      </c>
    </row>
    <row r="34" spans="1:8" ht="60" customHeight="1" x14ac:dyDescent="0.25">
      <c r="A34" s="125">
        <v>17</v>
      </c>
      <c r="B34" s="125" t="s">
        <v>66</v>
      </c>
      <c r="C34" s="125"/>
      <c r="D34" s="125">
        <v>12</v>
      </c>
      <c r="E34" s="126" t="s">
        <v>301</v>
      </c>
      <c r="F34" s="125" t="s">
        <v>343</v>
      </c>
      <c r="G34" s="188">
        <v>5614.4</v>
      </c>
      <c r="H34" s="161" t="s">
        <v>335</v>
      </c>
    </row>
    <row r="35" spans="1:8" ht="60" customHeight="1" x14ac:dyDescent="0.25">
      <c r="A35" s="125">
        <v>18</v>
      </c>
      <c r="B35" s="125" t="s">
        <v>66</v>
      </c>
      <c r="C35" s="125"/>
      <c r="D35" s="125">
        <v>11</v>
      </c>
      <c r="E35" s="126" t="s">
        <v>260</v>
      </c>
      <c r="F35" s="126" t="s">
        <v>302</v>
      </c>
      <c r="G35" s="188">
        <v>5614.4</v>
      </c>
      <c r="H35" s="161" t="s">
        <v>335</v>
      </c>
    </row>
    <row r="36" spans="1:8" ht="60" customHeight="1" x14ac:dyDescent="0.25">
      <c r="A36" s="125">
        <v>19</v>
      </c>
      <c r="B36" s="125" t="s">
        <v>66</v>
      </c>
      <c r="C36" s="125"/>
      <c r="D36" s="125">
        <v>11</v>
      </c>
      <c r="E36" s="126" t="s">
        <v>123</v>
      </c>
      <c r="F36" s="126" t="s">
        <v>344</v>
      </c>
      <c r="G36" s="188">
        <v>5614.4</v>
      </c>
      <c r="H36" s="161" t="s">
        <v>335</v>
      </c>
    </row>
    <row r="37" spans="1:8" ht="60" customHeight="1" x14ac:dyDescent="0.25">
      <c r="A37" s="125">
        <v>20</v>
      </c>
      <c r="B37" s="125" t="s">
        <v>66</v>
      </c>
      <c r="C37" s="125"/>
      <c r="D37" s="125">
        <v>12</v>
      </c>
      <c r="E37" s="126" t="s">
        <v>330</v>
      </c>
      <c r="F37" s="126" t="s">
        <v>302</v>
      </c>
      <c r="G37" s="188">
        <v>5614.4</v>
      </c>
      <c r="H37" s="161" t="s">
        <v>335</v>
      </c>
    </row>
    <row r="38" spans="1:8" ht="60" customHeight="1" x14ac:dyDescent="0.25">
      <c r="A38" s="125">
        <v>21</v>
      </c>
      <c r="B38" s="149"/>
      <c r="C38" s="125" t="s">
        <v>66</v>
      </c>
      <c r="D38" s="125">
        <v>3</v>
      </c>
      <c r="E38" s="125" t="s">
        <v>345</v>
      </c>
      <c r="F38" s="126" t="s">
        <v>346</v>
      </c>
      <c r="G38" s="188">
        <v>5614.4</v>
      </c>
      <c r="H38" s="161" t="s">
        <v>335</v>
      </c>
    </row>
    <row r="39" spans="1:8" ht="60" customHeight="1" x14ac:dyDescent="0.25">
      <c r="A39" s="125">
        <v>22</v>
      </c>
      <c r="B39" s="125" t="s">
        <v>66</v>
      </c>
      <c r="C39" s="125"/>
      <c r="D39" s="125">
        <v>10</v>
      </c>
      <c r="E39" s="126" t="s">
        <v>347</v>
      </c>
      <c r="F39" s="126" t="s">
        <v>348</v>
      </c>
      <c r="G39" s="188">
        <v>5614.4</v>
      </c>
      <c r="H39" s="161" t="s">
        <v>335</v>
      </c>
    </row>
    <row r="40" spans="1:8" ht="60" customHeight="1" x14ac:dyDescent="0.25">
      <c r="A40" s="125">
        <v>23</v>
      </c>
      <c r="B40" s="125" t="s">
        <v>66</v>
      </c>
      <c r="C40" s="125"/>
      <c r="D40" s="125">
        <v>12</v>
      </c>
      <c r="E40" s="126" t="s">
        <v>79</v>
      </c>
      <c r="F40" s="126" t="s">
        <v>349</v>
      </c>
      <c r="G40" s="188">
        <v>5614.4</v>
      </c>
      <c r="H40" s="161" t="s">
        <v>335</v>
      </c>
    </row>
    <row r="41" spans="1:8" ht="60" customHeight="1" x14ac:dyDescent="0.25">
      <c r="A41" s="125">
        <v>24</v>
      </c>
      <c r="B41" s="125"/>
      <c r="C41" s="125" t="s">
        <v>66</v>
      </c>
      <c r="D41" s="125">
        <v>12</v>
      </c>
      <c r="E41" s="126" t="s">
        <v>301</v>
      </c>
      <c r="F41" s="126" t="s">
        <v>350</v>
      </c>
      <c r="G41" s="188">
        <v>5614.4</v>
      </c>
      <c r="H41" s="161" t="s">
        <v>335</v>
      </c>
    </row>
    <row r="42" spans="1:8" ht="60" customHeight="1" x14ac:dyDescent="0.25">
      <c r="A42" s="125">
        <v>25</v>
      </c>
      <c r="B42" s="125"/>
      <c r="C42" s="125" t="s">
        <v>66</v>
      </c>
      <c r="D42" s="125">
        <v>12</v>
      </c>
      <c r="E42" s="149" t="s">
        <v>79</v>
      </c>
      <c r="F42" s="125" t="s">
        <v>351</v>
      </c>
      <c r="G42" s="188">
        <v>5614.4</v>
      </c>
      <c r="H42" s="161" t="s">
        <v>335</v>
      </c>
    </row>
    <row r="43" spans="1:8" ht="60" customHeight="1" x14ac:dyDescent="0.25">
      <c r="A43" s="125">
        <v>26</v>
      </c>
      <c r="B43" s="125" t="s">
        <v>66</v>
      </c>
      <c r="C43" s="125"/>
      <c r="D43" s="125">
        <v>10</v>
      </c>
      <c r="E43" s="126" t="s">
        <v>347</v>
      </c>
      <c r="F43" s="126" t="s">
        <v>352</v>
      </c>
      <c r="G43" s="188">
        <v>5614.4</v>
      </c>
      <c r="H43" s="161" t="s">
        <v>335</v>
      </c>
    </row>
    <row r="44" spans="1:8" ht="60" customHeight="1" x14ac:dyDescent="0.25">
      <c r="A44" s="125">
        <v>27</v>
      </c>
      <c r="B44" s="125" t="s">
        <v>66</v>
      </c>
      <c r="C44" s="125"/>
      <c r="D44" s="125">
        <v>11</v>
      </c>
      <c r="E44" s="126" t="s">
        <v>353</v>
      </c>
      <c r="F44" s="126" t="s">
        <v>354</v>
      </c>
      <c r="G44" s="188">
        <v>5614.4</v>
      </c>
      <c r="H44" s="161" t="s">
        <v>335</v>
      </c>
    </row>
    <row r="45" spans="1:8" ht="60" customHeight="1" x14ac:dyDescent="0.25">
      <c r="A45" s="125">
        <v>28</v>
      </c>
      <c r="B45" s="125" t="s">
        <v>66</v>
      </c>
      <c r="C45" s="125"/>
      <c r="D45" s="125">
        <v>11</v>
      </c>
      <c r="E45" s="126" t="s">
        <v>353</v>
      </c>
      <c r="F45" s="126" t="s">
        <v>355</v>
      </c>
      <c r="G45" s="188">
        <v>5614.4</v>
      </c>
      <c r="H45" s="161" t="s">
        <v>335</v>
      </c>
    </row>
    <row r="46" spans="1:8" ht="60" customHeight="1" x14ac:dyDescent="0.25">
      <c r="A46" s="125">
        <v>29</v>
      </c>
      <c r="B46" s="125"/>
      <c r="C46" s="125" t="s">
        <v>66</v>
      </c>
      <c r="D46" s="125">
        <v>10</v>
      </c>
      <c r="E46" s="126" t="s">
        <v>299</v>
      </c>
      <c r="F46" s="126" t="s">
        <v>342</v>
      </c>
      <c r="G46" s="188">
        <v>5614.4</v>
      </c>
      <c r="H46" s="161" t="s">
        <v>335</v>
      </c>
    </row>
    <row r="47" spans="1:8" ht="60" customHeight="1" x14ac:dyDescent="0.25">
      <c r="A47" s="125">
        <v>30</v>
      </c>
      <c r="B47" s="125" t="s">
        <v>66</v>
      </c>
      <c r="C47" s="125"/>
      <c r="D47" s="125">
        <v>11</v>
      </c>
      <c r="E47" s="126" t="s">
        <v>202</v>
      </c>
      <c r="F47" s="126" t="s">
        <v>356</v>
      </c>
      <c r="G47" s="190">
        <v>5614.4</v>
      </c>
      <c r="H47" s="161" t="s">
        <v>335</v>
      </c>
    </row>
    <row r="48" spans="1:8" ht="60" customHeight="1" x14ac:dyDescent="0.25">
      <c r="A48" s="130" t="s">
        <v>0</v>
      </c>
      <c r="B48" s="184">
        <f>COUNTA(B19:B47)</f>
        <v>18</v>
      </c>
      <c r="C48" s="184">
        <f>COUNTA(C19:C47)</f>
        <v>11</v>
      </c>
      <c r="D48" s="184"/>
      <c r="E48" s="184"/>
      <c r="F48" s="184"/>
      <c r="G48" s="187">
        <f ca="1">SUM(G19:G48)</f>
        <v>168431.99999999991</v>
      </c>
      <c r="H48" s="161" t="s">
        <v>335</v>
      </c>
    </row>
  </sheetData>
  <sheetProtection password="C923" sheet="1" objects="1" scenarios="1"/>
  <mergeCells count="14">
    <mergeCell ref="A13:B13"/>
    <mergeCell ref="C13:H13"/>
    <mergeCell ref="A6:H6"/>
    <mergeCell ref="A7:H7"/>
    <mergeCell ref="D9:G9"/>
    <mergeCell ref="A11:B11"/>
    <mergeCell ref="C11:H11"/>
    <mergeCell ref="F15:G15"/>
    <mergeCell ref="F17:F18"/>
    <mergeCell ref="G17:G18"/>
    <mergeCell ref="H17:H18"/>
    <mergeCell ref="A17:A18"/>
    <mergeCell ref="B17:C17"/>
    <mergeCell ref="D17:E17"/>
  </mergeCells>
  <pageMargins left="0.70866141732283472" right="0.19685039370078741" top="0.74803149606299213" bottom="0.74803149606299213" header="0.31496062992125984" footer="0.31496062992125984"/>
  <pageSetup paperSize="5" scale="53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175"/>
  <sheetViews>
    <sheetView tabSelected="1" zoomScale="80" zoomScaleNormal="80" workbookViewId="0">
      <selection activeCell="H16" sqref="H16"/>
    </sheetView>
  </sheetViews>
  <sheetFormatPr baseColWidth="10" defaultRowHeight="15" x14ac:dyDescent="0.25"/>
  <cols>
    <col min="1" max="1" width="14.140625" style="127" customWidth="1"/>
    <col min="2" max="2" width="8.140625" style="134" customWidth="1"/>
    <col min="3" max="3" width="6.28515625" style="134" customWidth="1"/>
    <col min="4" max="4" width="12.5703125" style="134" customWidth="1"/>
    <col min="5" max="5" width="17.140625" style="134" customWidth="1"/>
    <col min="6" max="6" width="39.5703125" style="136" customWidth="1"/>
    <col min="7" max="7" width="16.7109375" style="134" customWidth="1"/>
    <col min="8" max="16384" width="11.42578125" style="134"/>
  </cols>
  <sheetData>
    <row r="5" spans="1:7" s="147" customFormat="1" x14ac:dyDescent="0.25">
      <c r="G5" s="160"/>
    </row>
    <row r="6" spans="1:7" s="147" customFormat="1" ht="17.25" x14ac:dyDescent="0.3">
      <c r="A6" s="279" t="s">
        <v>485</v>
      </c>
      <c r="B6" s="279"/>
      <c r="C6" s="279"/>
      <c r="D6" s="279"/>
      <c r="E6" s="279"/>
      <c r="F6" s="279"/>
      <c r="G6" s="279"/>
    </row>
    <row r="7" spans="1:7" s="147" customFormat="1" x14ac:dyDescent="0.25">
      <c r="A7" s="307" t="s">
        <v>486</v>
      </c>
      <c r="B7" s="307"/>
      <c r="C7" s="307"/>
      <c r="D7" s="307"/>
      <c r="E7" s="307"/>
      <c r="F7" s="307"/>
      <c r="G7" s="307"/>
    </row>
    <row r="8" spans="1:7" s="147" customFormat="1" x14ac:dyDescent="0.25">
      <c r="A8" s="133"/>
      <c r="B8" s="133"/>
      <c r="C8" s="133"/>
      <c r="D8" s="210"/>
      <c r="E8" s="210"/>
      <c r="F8" s="210"/>
      <c r="G8" s="209"/>
    </row>
    <row r="9" spans="1:7" s="147" customFormat="1" ht="30.75" customHeight="1" x14ac:dyDescent="0.25">
      <c r="A9" s="133"/>
      <c r="B9" s="133"/>
      <c r="C9" s="133"/>
      <c r="D9" s="290" t="s">
        <v>487</v>
      </c>
      <c r="E9" s="290"/>
      <c r="F9" s="290"/>
      <c r="G9" s="290"/>
    </row>
    <row r="10" spans="1:7" s="147" customFormat="1" x14ac:dyDescent="0.25">
      <c r="C10" s="133"/>
      <c r="D10" s="215"/>
      <c r="E10" s="215"/>
      <c r="F10" s="215"/>
      <c r="G10" s="215"/>
    </row>
    <row r="11" spans="1:7" s="147" customFormat="1" ht="45" customHeight="1" x14ac:dyDescent="0.25">
      <c r="A11" s="274" t="s">
        <v>180</v>
      </c>
      <c r="B11" s="274"/>
      <c r="C11" s="302" t="s">
        <v>44</v>
      </c>
      <c r="D11" s="303"/>
      <c r="E11" s="303"/>
      <c r="F11" s="303"/>
      <c r="G11" s="304"/>
    </row>
    <row r="12" spans="1:7" s="147" customFormat="1" ht="15.75" customHeight="1" x14ac:dyDescent="0.25">
      <c r="A12" s="216"/>
      <c r="B12" s="216"/>
      <c r="C12" s="206"/>
      <c r="D12" s="206"/>
      <c r="E12" s="206"/>
      <c r="F12" s="206"/>
      <c r="G12" s="206"/>
    </row>
    <row r="13" spans="1:7" s="147" customFormat="1" ht="33" customHeight="1" x14ac:dyDescent="0.25">
      <c r="A13" s="284" t="s">
        <v>489</v>
      </c>
      <c r="B13" s="285"/>
      <c r="C13" s="315" t="s">
        <v>491</v>
      </c>
      <c r="D13" s="316"/>
      <c r="E13" s="316"/>
      <c r="F13" s="316"/>
      <c r="G13" s="317"/>
    </row>
    <row r="14" spans="1:7" s="147" customFormat="1" x14ac:dyDescent="0.25">
      <c r="A14" s="133"/>
      <c r="B14" s="135"/>
      <c r="C14" s="206"/>
      <c r="D14" s="206"/>
      <c r="E14" s="206"/>
      <c r="F14" s="206"/>
      <c r="G14" s="206"/>
    </row>
    <row r="15" spans="1:7" s="147" customFormat="1" x14ac:dyDescent="0.25">
      <c r="A15" s="135" t="s">
        <v>179</v>
      </c>
      <c r="B15" s="141">
        <v>35</v>
      </c>
      <c r="C15" s="133"/>
      <c r="D15" s="133"/>
      <c r="E15" s="217" t="s">
        <v>181</v>
      </c>
      <c r="F15" s="217"/>
      <c r="G15" s="137">
        <v>41989</v>
      </c>
    </row>
    <row r="16" spans="1:7" ht="15" customHeight="1" x14ac:dyDescent="0.25">
      <c r="B16" s="136"/>
      <c r="C16" s="136"/>
      <c r="D16" s="136"/>
      <c r="E16" s="136"/>
    </row>
    <row r="17" spans="1:7" ht="15" customHeight="1" x14ac:dyDescent="0.25">
      <c r="A17" s="318" t="s">
        <v>182</v>
      </c>
      <c r="B17" s="288" t="s">
        <v>183</v>
      </c>
      <c r="C17" s="288"/>
      <c r="D17" s="288" t="s">
        <v>185</v>
      </c>
      <c r="E17" s="288"/>
      <c r="F17" s="132" t="s">
        <v>186</v>
      </c>
      <c r="G17" s="318" t="s">
        <v>187</v>
      </c>
    </row>
    <row r="18" spans="1:7" ht="43.5" customHeight="1" x14ac:dyDescent="0.25">
      <c r="A18" s="319"/>
      <c r="B18" s="139" t="s">
        <v>189</v>
      </c>
      <c r="C18" s="139" t="s">
        <v>190</v>
      </c>
      <c r="D18" s="139" t="s">
        <v>191</v>
      </c>
      <c r="E18" s="139" t="s">
        <v>192</v>
      </c>
      <c r="F18" s="175"/>
      <c r="G18" s="319"/>
    </row>
    <row r="19" spans="1:7" x14ac:dyDescent="0.25">
      <c r="A19" s="163">
        <v>1</v>
      </c>
      <c r="B19" s="128"/>
      <c r="C19" s="128" t="s">
        <v>193</v>
      </c>
      <c r="D19" s="128">
        <v>4</v>
      </c>
      <c r="E19" s="128" t="s">
        <v>357</v>
      </c>
      <c r="F19" s="164" t="s">
        <v>358</v>
      </c>
      <c r="G19" s="152">
        <v>145</v>
      </c>
    </row>
    <row r="20" spans="1:7" x14ac:dyDescent="0.25">
      <c r="A20" s="163">
        <v>2</v>
      </c>
      <c r="B20" s="128"/>
      <c r="C20" s="128" t="s">
        <v>193</v>
      </c>
      <c r="D20" s="128">
        <v>12</v>
      </c>
      <c r="E20" s="128" t="s">
        <v>81</v>
      </c>
      <c r="F20" s="164" t="s">
        <v>359</v>
      </c>
      <c r="G20" s="152">
        <v>145</v>
      </c>
    </row>
    <row r="21" spans="1:7" x14ac:dyDescent="0.25">
      <c r="A21" s="163">
        <v>3</v>
      </c>
      <c r="B21" s="165"/>
      <c r="C21" s="165" t="s">
        <v>66</v>
      </c>
      <c r="D21" s="165">
        <v>12</v>
      </c>
      <c r="E21" s="165" t="s">
        <v>79</v>
      </c>
      <c r="F21" s="176" t="s">
        <v>360</v>
      </c>
      <c r="G21" s="152">
        <v>145</v>
      </c>
    </row>
    <row r="22" spans="1:7" x14ac:dyDescent="0.25">
      <c r="A22" s="163">
        <v>4</v>
      </c>
      <c r="B22" s="128" t="s">
        <v>193</v>
      </c>
      <c r="C22" s="128"/>
      <c r="D22" s="128">
        <v>12</v>
      </c>
      <c r="E22" s="128" t="s">
        <v>81</v>
      </c>
      <c r="F22" s="164" t="s">
        <v>361</v>
      </c>
      <c r="G22" s="152">
        <v>145</v>
      </c>
    </row>
    <row r="23" spans="1:7" x14ac:dyDescent="0.25">
      <c r="A23" s="163">
        <v>5</v>
      </c>
      <c r="B23" s="128" t="s">
        <v>193</v>
      </c>
      <c r="C23" s="128"/>
      <c r="D23" s="128">
        <v>12</v>
      </c>
      <c r="E23" s="128" t="s">
        <v>81</v>
      </c>
      <c r="F23" s="164" t="s">
        <v>362</v>
      </c>
      <c r="G23" s="152">
        <v>145</v>
      </c>
    </row>
    <row r="24" spans="1:7" x14ac:dyDescent="0.25">
      <c r="A24" s="163">
        <v>6</v>
      </c>
      <c r="B24" s="128" t="s">
        <v>66</v>
      </c>
      <c r="C24" s="128"/>
      <c r="D24" s="128">
        <v>11</v>
      </c>
      <c r="E24" s="128" t="s">
        <v>363</v>
      </c>
      <c r="F24" s="164" t="s">
        <v>364</v>
      </c>
      <c r="G24" s="152">
        <v>145</v>
      </c>
    </row>
    <row r="25" spans="1:7" ht="30" x14ac:dyDescent="0.25">
      <c r="A25" s="163">
        <v>7</v>
      </c>
      <c r="B25" s="128" t="s">
        <v>193</v>
      </c>
      <c r="C25" s="128"/>
      <c r="D25" s="128">
        <v>6</v>
      </c>
      <c r="E25" s="128" t="s">
        <v>365</v>
      </c>
      <c r="F25" s="164" t="s">
        <v>366</v>
      </c>
      <c r="G25" s="152">
        <v>145</v>
      </c>
    </row>
    <row r="26" spans="1:7" ht="30" x14ac:dyDescent="0.25">
      <c r="A26" s="163">
        <v>8</v>
      </c>
      <c r="B26" s="165"/>
      <c r="C26" s="165" t="s">
        <v>66</v>
      </c>
      <c r="D26" s="165">
        <v>12</v>
      </c>
      <c r="E26" s="165" t="s">
        <v>79</v>
      </c>
      <c r="F26" s="176" t="s">
        <v>367</v>
      </c>
      <c r="G26" s="152">
        <v>145</v>
      </c>
    </row>
    <row r="27" spans="1:7" x14ac:dyDescent="0.25">
      <c r="A27" s="163">
        <v>9</v>
      </c>
      <c r="B27" s="128" t="s">
        <v>193</v>
      </c>
      <c r="C27" s="128"/>
      <c r="D27" s="128">
        <v>3</v>
      </c>
      <c r="E27" s="128" t="s">
        <v>235</v>
      </c>
      <c r="F27" s="164" t="s">
        <v>358</v>
      </c>
      <c r="G27" s="152">
        <v>145</v>
      </c>
    </row>
    <row r="28" spans="1:7" x14ac:dyDescent="0.25">
      <c r="A28" s="163">
        <v>10</v>
      </c>
      <c r="B28" s="128" t="s">
        <v>193</v>
      </c>
      <c r="C28" s="128"/>
      <c r="D28" s="128">
        <v>12</v>
      </c>
      <c r="E28" s="128" t="s">
        <v>85</v>
      </c>
      <c r="F28" s="164" t="s">
        <v>368</v>
      </c>
      <c r="G28" s="152">
        <v>145</v>
      </c>
    </row>
    <row r="29" spans="1:7" x14ac:dyDescent="0.25">
      <c r="A29" s="163">
        <v>11</v>
      </c>
      <c r="B29" s="128" t="s">
        <v>193</v>
      </c>
      <c r="C29" s="128"/>
      <c r="D29" s="128">
        <v>11</v>
      </c>
      <c r="E29" s="128" t="s">
        <v>369</v>
      </c>
      <c r="F29" s="164" t="s">
        <v>370</v>
      </c>
      <c r="G29" s="152">
        <v>145</v>
      </c>
    </row>
    <row r="30" spans="1:7" x14ac:dyDescent="0.25">
      <c r="A30" s="163">
        <v>12</v>
      </c>
      <c r="B30" s="128" t="s">
        <v>193</v>
      </c>
      <c r="C30" s="128"/>
      <c r="D30" s="128">
        <v>12</v>
      </c>
      <c r="E30" s="128" t="s">
        <v>121</v>
      </c>
      <c r="F30" s="164" t="s">
        <v>371</v>
      </c>
      <c r="G30" s="152">
        <v>145</v>
      </c>
    </row>
    <row r="31" spans="1:7" x14ac:dyDescent="0.25">
      <c r="A31" s="163">
        <v>13</v>
      </c>
      <c r="B31" s="128"/>
      <c r="C31" s="128" t="s">
        <v>66</v>
      </c>
      <c r="D31" s="128">
        <v>12</v>
      </c>
      <c r="E31" s="128" t="s">
        <v>121</v>
      </c>
      <c r="F31" s="164" t="s">
        <v>372</v>
      </c>
      <c r="G31" s="152">
        <v>145</v>
      </c>
    </row>
    <row r="32" spans="1:7" x14ac:dyDescent="0.25">
      <c r="A32" s="163">
        <v>14</v>
      </c>
      <c r="B32" s="128" t="s">
        <v>193</v>
      </c>
      <c r="C32" s="128"/>
      <c r="D32" s="128">
        <v>12</v>
      </c>
      <c r="E32" s="128" t="s">
        <v>81</v>
      </c>
      <c r="F32" s="164" t="s">
        <v>373</v>
      </c>
      <c r="G32" s="152">
        <v>145</v>
      </c>
    </row>
    <row r="33" spans="1:7" x14ac:dyDescent="0.25">
      <c r="A33" s="163">
        <v>15</v>
      </c>
      <c r="B33" s="128" t="s">
        <v>193</v>
      </c>
      <c r="C33" s="128"/>
      <c r="D33" s="128">
        <v>12</v>
      </c>
      <c r="E33" s="128" t="s">
        <v>79</v>
      </c>
      <c r="F33" s="164" t="s">
        <v>374</v>
      </c>
      <c r="G33" s="152">
        <v>145</v>
      </c>
    </row>
    <row r="34" spans="1:7" x14ac:dyDescent="0.25">
      <c r="A34" s="163">
        <v>16</v>
      </c>
      <c r="B34" s="128"/>
      <c r="C34" s="128" t="s">
        <v>193</v>
      </c>
      <c r="D34" s="128">
        <v>12</v>
      </c>
      <c r="E34" s="128" t="s">
        <v>121</v>
      </c>
      <c r="F34" s="164" t="s">
        <v>375</v>
      </c>
      <c r="G34" s="152">
        <v>145</v>
      </c>
    </row>
    <row r="35" spans="1:7" x14ac:dyDescent="0.25">
      <c r="A35" s="163">
        <v>17</v>
      </c>
      <c r="B35" s="128" t="s">
        <v>66</v>
      </c>
      <c r="C35" s="128"/>
      <c r="D35" s="128">
        <v>5</v>
      </c>
      <c r="E35" s="128" t="s">
        <v>376</v>
      </c>
      <c r="F35" s="164" t="s">
        <v>377</v>
      </c>
      <c r="G35" s="152">
        <v>145</v>
      </c>
    </row>
    <row r="36" spans="1:7" x14ac:dyDescent="0.25">
      <c r="A36" s="163">
        <v>18</v>
      </c>
      <c r="B36" s="128" t="s">
        <v>193</v>
      </c>
      <c r="C36" s="128"/>
      <c r="D36" s="128">
        <v>4</v>
      </c>
      <c r="E36" s="166" t="s">
        <v>175</v>
      </c>
      <c r="F36" s="164" t="s">
        <v>378</v>
      </c>
      <c r="G36" s="152">
        <v>145</v>
      </c>
    </row>
    <row r="37" spans="1:7" x14ac:dyDescent="0.25">
      <c r="A37" s="163">
        <v>19</v>
      </c>
      <c r="B37" s="128" t="s">
        <v>193</v>
      </c>
      <c r="C37" s="128"/>
      <c r="D37" s="128">
        <v>7</v>
      </c>
      <c r="E37" s="128" t="s">
        <v>232</v>
      </c>
      <c r="F37" s="164" t="s">
        <v>379</v>
      </c>
      <c r="G37" s="152">
        <v>145</v>
      </c>
    </row>
    <row r="38" spans="1:7" x14ac:dyDescent="0.25">
      <c r="A38" s="163">
        <v>20</v>
      </c>
      <c r="B38" s="128" t="s">
        <v>193</v>
      </c>
      <c r="C38" s="128"/>
      <c r="D38" s="128">
        <v>7</v>
      </c>
      <c r="E38" s="128" t="s">
        <v>232</v>
      </c>
      <c r="F38" s="164" t="s">
        <v>380</v>
      </c>
      <c r="G38" s="152">
        <v>145</v>
      </c>
    </row>
    <row r="39" spans="1:7" x14ac:dyDescent="0.25">
      <c r="A39" s="163">
        <v>21</v>
      </c>
      <c r="B39" s="128" t="s">
        <v>193</v>
      </c>
      <c r="C39" s="128"/>
      <c r="D39" s="128">
        <v>7</v>
      </c>
      <c r="E39" s="128" t="s">
        <v>232</v>
      </c>
      <c r="F39" s="164" t="s">
        <v>381</v>
      </c>
      <c r="G39" s="152">
        <v>145</v>
      </c>
    </row>
    <row r="40" spans="1:7" x14ac:dyDescent="0.25">
      <c r="A40" s="163">
        <v>22</v>
      </c>
      <c r="B40" s="128" t="s">
        <v>66</v>
      </c>
      <c r="C40" s="128"/>
      <c r="D40" s="128">
        <v>5</v>
      </c>
      <c r="E40" s="128" t="s">
        <v>376</v>
      </c>
      <c r="F40" s="164" t="s">
        <v>382</v>
      </c>
      <c r="G40" s="152">
        <v>145</v>
      </c>
    </row>
    <row r="41" spans="1:7" ht="30" x14ac:dyDescent="0.25">
      <c r="A41" s="163">
        <v>23</v>
      </c>
      <c r="B41" s="128"/>
      <c r="C41" s="128" t="s">
        <v>193</v>
      </c>
      <c r="D41" s="128">
        <v>12</v>
      </c>
      <c r="E41" s="128" t="s">
        <v>81</v>
      </c>
      <c r="F41" s="164" t="s">
        <v>383</v>
      </c>
      <c r="G41" s="152">
        <v>145</v>
      </c>
    </row>
    <row r="42" spans="1:7" ht="45" x14ac:dyDescent="0.25">
      <c r="A42" s="163">
        <v>24</v>
      </c>
      <c r="B42" s="128"/>
      <c r="C42" s="128" t="s">
        <v>193</v>
      </c>
      <c r="D42" s="128">
        <v>12</v>
      </c>
      <c r="E42" s="128" t="s">
        <v>121</v>
      </c>
      <c r="F42" s="164" t="s">
        <v>384</v>
      </c>
      <c r="G42" s="152">
        <v>145</v>
      </c>
    </row>
    <row r="43" spans="1:7" x14ac:dyDescent="0.25">
      <c r="A43" s="163">
        <v>25</v>
      </c>
      <c r="B43" s="128" t="s">
        <v>193</v>
      </c>
      <c r="C43" s="128"/>
      <c r="D43" s="128">
        <v>12</v>
      </c>
      <c r="E43" s="128" t="s">
        <v>79</v>
      </c>
      <c r="F43" s="164" t="s">
        <v>358</v>
      </c>
      <c r="G43" s="152">
        <v>145</v>
      </c>
    </row>
    <row r="44" spans="1:7" ht="30" x14ac:dyDescent="0.25">
      <c r="A44" s="163">
        <v>26</v>
      </c>
      <c r="B44" s="128"/>
      <c r="C44" s="128" t="s">
        <v>193</v>
      </c>
      <c r="D44" s="128">
        <v>12</v>
      </c>
      <c r="E44" s="128" t="s">
        <v>79</v>
      </c>
      <c r="F44" s="164" t="s">
        <v>385</v>
      </c>
      <c r="G44" s="152">
        <v>145</v>
      </c>
    </row>
    <row r="45" spans="1:7" ht="30" x14ac:dyDescent="0.25">
      <c r="A45" s="163">
        <v>27</v>
      </c>
      <c r="B45" s="128" t="s">
        <v>66</v>
      </c>
      <c r="C45" s="128"/>
      <c r="D45" s="128">
        <v>12</v>
      </c>
      <c r="E45" s="128" t="s">
        <v>81</v>
      </c>
      <c r="F45" s="164" t="s">
        <v>386</v>
      </c>
      <c r="G45" s="152">
        <v>145</v>
      </c>
    </row>
    <row r="46" spans="1:7" x14ac:dyDescent="0.25">
      <c r="A46" s="163">
        <v>28</v>
      </c>
      <c r="B46" s="128" t="s">
        <v>193</v>
      </c>
      <c r="C46" s="128"/>
      <c r="D46" s="128">
        <v>12</v>
      </c>
      <c r="E46" s="128" t="s">
        <v>79</v>
      </c>
      <c r="F46" s="164" t="s">
        <v>387</v>
      </c>
      <c r="G46" s="152">
        <v>145</v>
      </c>
    </row>
    <row r="47" spans="1:7" x14ac:dyDescent="0.25">
      <c r="A47" s="163">
        <v>29</v>
      </c>
      <c r="B47" s="165" t="s">
        <v>66</v>
      </c>
      <c r="C47" s="165"/>
      <c r="D47" s="165">
        <v>9</v>
      </c>
      <c r="E47" s="165" t="s">
        <v>93</v>
      </c>
      <c r="F47" s="176" t="s">
        <v>388</v>
      </c>
      <c r="G47" s="152">
        <v>145</v>
      </c>
    </row>
    <row r="48" spans="1:7" ht="30" x14ac:dyDescent="0.25">
      <c r="A48" s="163">
        <v>30</v>
      </c>
      <c r="B48" s="165" t="s">
        <v>66</v>
      </c>
      <c r="C48" s="165"/>
      <c r="D48" s="165">
        <v>12</v>
      </c>
      <c r="E48" s="165" t="s">
        <v>79</v>
      </c>
      <c r="F48" s="176" t="s">
        <v>389</v>
      </c>
      <c r="G48" s="152">
        <v>145</v>
      </c>
    </row>
    <row r="49" spans="1:7" x14ac:dyDescent="0.25">
      <c r="A49" s="163">
        <v>31</v>
      </c>
      <c r="B49" s="128" t="s">
        <v>193</v>
      </c>
      <c r="C49" s="128"/>
      <c r="D49" s="128">
        <v>2</v>
      </c>
      <c r="E49" s="128" t="s">
        <v>114</v>
      </c>
      <c r="F49" s="164" t="s">
        <v>390</v>
      </c>
      <c r="G49" s="152">
        <v>145</v>
      </c>
    </row>
    <row r="50" spans="1:7" x14ac:dyDescent="0.25">
      <c r="A50" s="163">
        <v>32</v>
      </c>
      <c r="B50" s="128" t="s">
        <v>193</v>
      </c>
      <c r="C50" s="128"/>
      <c r="D50" s="128">
        <v>12</v>
      </c>
      <c r="E50" s="128" t="s">
        <v>79</v>
      </c>
      <c r="F50" s="164" t="s">
        <v>391</v>
      </c>
      <c r="G50" s="152">
        <v>145</v>
      </c>
    </row>
    <row r="51" spans="1:7" x14ac:dyDescent="0.25">
      <c r="A51" s="163">
        <v>33</v>
      </c>
      <c r="B51" s="128" t="s">
        <v>193</v>
      </c>
      <c r="C51" s="128"/>
      <c r="D51" s="128">
        <v>1</v>
      </c>
      <c r="E51" s="128" t="s">
        <v>392</v>
      </c>
      <c r="F51" s="164" t="s">
        <v>393</v>
      </c>
      <c r="G51" s="152">
        <v>145</v>
      </c>
    </row>
    <row r="52" spans="1:7" x14ac:dyDescent="0.25">
      <c r="A52" s="163">
        <v>34</v>
      </c>
      <c r="B52" s="128" t="s">
        <v>193</v>
      </c>
      <c r="C52" s="128"/>
      <c r="D52" s="128">
        <v>4</v>
      </c>
      <c r="E52" s="128" t="s">
        <v>175</v>
      </c>
      <c r="F52" s="164" t="s">
        <v>364</v>
      </c>
      <c r="G52" s="152">
        <v>145</v>
      </c>
    </row>
    <row r="53" spans="1:7" x14ac:dyDescent="0.25">
      <c r="A53" s="163">
        <v>35</v>
      </c>
      <c r="B53" s="128" t="s">
        <v>193</v>
      </c>
      <c r="C53" s="128"/>
      <c r="D53" s="128">
        <v>6</v>
      </c>
      <c r="E53" s="128" t="s">
        <v>394</v>
      </c>
      <c r="F53" s="164" t="s">
        <v>379</v>
      </c>
      <c r="G53" s="152">
        <v>145</v>
      </c>
    </row>
    <row r="54" spans="1:7" x14ac:dyDescent="0.25">
      <c r="A54" s="163">
        <v>36</v>
      </c>
      <c r="B54" s="128"/>
      <c r="C54" s="128" t="s">
        <v>193</v>
      </c>
      <c r="D54" s="128">
        <v>11</v>
      </c>
      <c r="E54" s="128" t="s">
        <v>123</v>
      </c>
      <c r="F54" s="164" t="s">
        <v>395</v>
      </c>
      <c r="G54" s="152">
        <v>145</v>
      </c>
    </row>
    <row r="55" spans="1:7" x14ac:dyDescent="0.25">
      <c r="A55" s="163">
        <v>37</v>
      </c>
      <c r="B55" s="128" t="s">
        <v>193</v>
      </c>
      <c r="C55" s="128"/>
      <c r="D55" s="128">
        <v>11</v>
      </c>
      <c r="E55" s="128" t="s">
        <v>123</v>
      </c>
      <c r="F55" s="164" t="s">
        <v>395</v>
      </c>
      <c r="G55" s="152">
        <v>145</v>
      </c>
    </row>
    <row r="56" spans="1:7" x14ac:dyDescent="0.25">
      <c r="A56" s="163">
        <v>38</v>
      </c>
      <c r="B56" s="128" t="s">
        <v>193</v>
      </c>
      <c r="C56" s="128"/>
      <c r="D56" s="128">
        <v>11</v>
      </c>
      <c r="E56" s="128" t="s">
        <v>123</v>
      </c>
      <c r="F56" s="164" t="s">
        <v>395</v>
      </c>
      <c r="G56" s="152">
        <v>145</v>
      </c>
    </row>
    <row r="57" spans="1:7" x14ac:dyDescent="0.25">
      <c r="A57" s="163">
        <v>39</v>
      </c>
      <c r="B57" s="128" t="s">
        <v>193</v>
      </c>
      <c r="C57" s="128"/>
      <c r="D57" s="128">
        <v>11</v>
      </c>
      <c r="E57" s="128" t="s">
        <v>353</v>
      </c>
      <c r="F57" s="164" t="s">
        <v>396</v>
      </c>
      <c r="G57" s="152">
        <v>145</v>
      </c>
    </row>
    <row r="58" spans="1:7" ht="30" x14ac:dyDescent="0.25">
      <c r="A58" s="163">
        <v>40</v>
      </c>
      <c r="B58" s="165"/>
      <c r="C58" s="165" t="s">
        <v>66</v>
      </c>
      <c r="D58" s="165">
        <v>12</v>
      </c>
      <c r="E58" s="165" t="s">
        <v>79</v>
      </c>
      <c r="F58" s="176" t="s">
        <v>397</v>
      </c>
      <c r="G58" s="152">
        <v>145</v>
      </c>
    </row>
    <row r="59" spans="1:7" x14ac:dyDescent="0.25">
      <c r="A59" s="163">
        <v>41</v>
      </c>
      <c r="B59" s="128"/>
      <c r="C59" s="128" t="s">
        <v>193</v>
      </c>
      <c r="D59" s="128">
        <v>11</v>
      </c>
      <c r="E59" s="128" t="s">
        <v>363</v>
      </c>
      <c r="F59" s="164" t="s">
        <v>358</v>
      </c>
      <c r="G59" s="152">
        <v>145</v>
      </c>
    </row>
    <row r="60" spans="1:7" x14ac:dyDescent="0.25">
      <c r="A60" s="163">
        <v>42</v>
      </c>
      <c r="B60" s="128" t="s">
        <v>66</v>
      </c>
      <c r="C60" s="128"/>
      <c r="D60" s="128">
        <v>12</v>
      </c>
      <c r="E60" s="128" t="s">
        <v>79</v>
      </c>
      <c r="F60" s="164" t="s">
        <v>398</v>
      </c>
      <c r="G60" s="152">
        <v>145</v>
      </c>
    </row>
    <row r="61" spans="1:7" ht="30" x14ac:dyDescent="0.25">
      <c r="A61" s="163">
        <v>43</v>
      </c>
      <c r="B61" s="128" t="s">
        <v>193</v>
      </c>
      <c r="C61" s="128"/>
      <c r="D61" s="128">
        <v>12</v>
      </c>
      <c r="E61" s="128" t="s">
        <v>81</v>
      </c>
      <c r="F61" s="164" t="s">
        <v>399</v>
      </c>
      <c r="G61" s="152">
        <v>145</v>
      </c>
    </row>
    <row r="62" spans="1:7" x14ac:dyDescent="0.25">
      <c r="A62" s="163">
        <v>44</v>
      </c>
      <c r="B62" s="128" t="s">
        <v>193</v>
      </c>
      <c r="C62" s="128"/>
      <c r="D62" s="128">
        <v>9</v>
      </c>
      <c r="E62" s="128" t="s">
        <v>93</v>
      </c>
      <c r="F62" s="164" t="s">
        <v>400</v>
      </c>
      <c r="G62" s="152">
        <v>145</v>
      </c>
    </row>
    <row r="63" spans="1:7" x14ac:dyDescent="0.25">
      <c r="A63" s="163">
        <v>45</v>
      </c>
      <c r="B63" s="128" t="s">
        <v>193</v>
      </c>
      <c r="C63" s="128"/>
      <c r="D63" s="128">
        <v>7</v>
      </c>
      <c r="E63" s="128" t="s">
        <v>401</v>
      </c>
      <c r="F63" s="164" t="s">
        <v>402</v>
      </c>
      <c r="G63" s="152">
        <v>145</v>
      </c>
    </row>
    <row r="64" spans="1:7" x14ac:dyDescent="0.25">
      <c r="A64" s="163">
        <v>46</v>
      </c>
      <c r="B64" s="128" t="s">
        <v>193</v>
      </c>
      <c r="C64" s="128"/>
      <c r="D64" s="128">
        <v>12</v>
      </c>
      <c r="E64" s="128" t="s">
        <v>81</v>
      </c>
      <c r="F64" s="164" t="s">
        <v>403</v>
      </c>
      <c r="G64" s="152">
        <v>145</v>
      </c>
    </row>
    <row r="65" spans="1:7" ht="30" x14ac:dyDescent="0.25">
      <c r="A65" s="163">
        <v>47</v>
      </c>
      <c r="B65" s="165" t="s">
        <v>66</v>
      </c>
      <c r="C65" s="165"/>
      <c r="D65" s="165">
        <v>12</v>
      </c>
      <c r="E65" s="165" t="s">
        <v>81</v>
      </c>
      <c r="F65" s="176" t="s">
        <v>404</v>
      </c>
      <c r="G65" s="152">
        <v>145</v>
      </c>
    </row>
    <row r="66" spans="1:7" x14ac:dyDescent="0.25">
      <c r="A66" s="163">
        <v>48</v>
      </c>
      <c r="B66" s="128" t="s">
        <v>193</v>
      </c>
      <c r="C66" s="128"/>
      <c r="D66" s="128">
        <v>12</v>
      </c>
      <c r="E66" s="128" t="s">
        <v>81</v>
      </c>
      <c r="F66" s="164" t="s">
        <v>373</v>
      </c>
      <c r="G66" s="152">
        <v>145</v>
      </c>
    </row>
    <row r="67" spans="1:7" x14ac:dyDescent="0.25">
      <c r="A67" s="163">
        <v>49</v>
      </c>
      <c r="B67" s="128"/>
      <c r="C67" s="128" t="s">
        <v>193</v>
      </c>
      <c r="D67" s="128">
        <v>12</v>
      </c>
      <c r="E67" s="167" t="s">
        <v>79</v>
      </c>
      <c r="F67" s="164" t="s">
        <v>379</v>
      </c>
      <c r="G67" s="152">
        <v>145</v>
      </c>
    </row>
    <row r="68" spans="1:7" x14ac:dyDescent="0.25">
      <c r="A68" s="163">
        <v>50</v>
      </c>
      <c r="B68" s="128" t="s">
        <v>193</v>
      </c>
      <c r="C68" s="128"/>
      <c r="D68" s="128">
        <v>11</v>
      </c>
      <c r="E68" s="128" t="s">
        <v>123</v>
      </c>
      <c r="F68" s="164" t="s">
        <v>395</v>
      </c>
      <c r="G68" s="152">
        <v>145</v>
      </c>
    </row>
    <row r="69" spans="1:7" x14ac:dyDescent="0.25">
      <c r="A69" s="163">
        <v>51</v>
      </c>
      <c r="B69" s="128" t="s">
        <v>193</v>
      </c>
      <c r="C69" s="128"/>
      <c r="D69" s="128">
        <v>4</v>
      </c>
      <c r="E69" s="128" t="s">
        <v>175</v>
      </c>
      <c r="F69" s="164" t="s">
        <v>405</v>
      </c>
      <c r="G69" s="152">
        <v>145</v>
      </c>
    </row>
    <row r="70" spans="1:7" x14ac:dyDescent="0.25">
      <c r="A70" s="163">
        <v>52</v>
      </c>
      <c r="B70" s="165" t="s">
        <v>66</v>
      </c>
      <c r="C70" s="165"/>
      <c r="D70" s="165">
        <v>12</v>
      </c>
      <c r="E70" s="165" t="s">
        <v>121</v>
      </c>
      <c r="F70" s="176" t="s">
        <v>406</v>
      </c>
      <c r="G70" s="152">
        <v>145</v>
      </c>
    </row>
    <row r="71" spans="1:7" x14ac:dyDescent="0.25">
      <c r="A71" s="163">
        <v>53</v>
      </c>
      <c r="B71" s="165" t="s">
        <v>66</v>
      </c>
      <c r="C71" s="165"/>
      <c r="D71" s="165">
        <v>12</v>
      </c>
      <c r="E71" s="165" t="s">
        <v>121</v>
      </c>
      <c r="F71" s="176" t="s">
        <v>406</v>
      </c>
      <c r="G71" s="152">
        <v>145</v>
      </c>
    </row>
    <row r="72" spans="1:7" ht="30" x14ac:dyDescent="0.25">
      <c r="A72" s="163">
        <v>54</v>
      </c>
      <c r="B72" s="128"/>
      <c r="C72" s="128" t="s">
        <v>66</v>
      </c>
      <c r="D72" s="128">
        <v>3</v>
      </c>
      <c r="E72" s="128" t="s">
        <v>106</v>
      </c>
      <c r="F72" s="164" t="s">
        <v>407</v>
      </c>
      <c r="G72" s="152">
        <v>145</v>
      </c>
    </row>
    <row r="73" spans="1:7" ht="30" x14ac:dyDescent="0.25">
      <c r="A73" s="163">
        <v>55</v>
      </c>
      <c r="B73" s="128"/>
      <c r="C73" s="128" t="s">
        <v>193</v>
      </c>
      <c r="D73" s="128">
        <v>12</v>
      </c>
      <c r="E73" s="128" t="s">
        <v>79</v>
      </c>
      <c r="F73" s="164" t="s">
        <v>408</v>
      </c>
      <c r="G73" s="152">
        <v>145</v>
      </c>
    </row>
    <row r="74" spans="1:7" x14ac:dyDescent="0.25">
      <c r="A74" s="163">
        <v>56</v>
      </c>
      <c r="B74" s="128" t="s">
        <v>193</v>
      </c>
      <c r="C74" s="128"/>
      <c r="D74" s="128">
        <v>12</v>
      </c>
      <c r="E74" s="128" t="s">
        <v>409</v>
      </c>
      <c r="F74" s="164" t="s">
        <v>410</v>
      </c>
      <c r="G74" s="152">
        <v>145</v>
      </c>
    </row>
    <row r="75" spans="1:7" x14ac:dyDescent="0.25">
      <c r="A75" s="163">
        <v>57</v>
      </c>
      <c r="B75" s="128" t="s">
        <v>193</v>
      </c>
      <c r="C75" s="128"/>
      <c r="D75" s="128">
        <v>12</v>
      </c>
      <c r="E75" s="128" t="s">
        <v>85</v>
      </c>
      <c r="F75" s="164" t="s">
        <v>410</v>
      </c>
      <c r="G75" s="152">
        <v>145</v>
      </c>
    </row>
    <row r="76" spans="1:7" x14ac:dyDescent="0.25">
      <c r="A76" s="163">
        <v>58</v>
      </c>
      <c r="B76" s="128" t="s">
        <v>193</v>
      </c>
      <c r="C76" s="128"/>
      <c r="D76" s="128">
        <v>2</v>
      </c>
      <c r="E76" s="128" t="s">
        <v>411</v>
      </c>
      <c r="F76" s="164" t="s">
        <v>412</v>
      </c>
      <c r="G76" s="152">
        <v>145</v>
      </c>
    </row>
    <row r="77" spans="1:7" ht="45" customHeight="1" x14ac:dyDescent="0.25">
      <c r="A77" s="163">
        <v>59</v>
      </c>
      <c r="B77" s="128" t="s">
        <v>193</v>
      </c>
      <c r="C77" s="128"/>
      <c r="D77" s="128">
        <v>12</v>
      </c>
      <c r="E77" s="128" t="s">
        <v>79</v>
      </c>
      <c r="F77" s="164" t="s">
        <v>413</v>
      </c>
      <c r="G77" s="152">
        <v>145</v>
      </c>
    </row>
    <row r="78" spans="1:7" ht="45" customHeight="1" x14ac:dyDescent="0.25">
      <c r="A78" s="163">
        <v>60</v>
      </c>
      <c r="B78" s="128" t="s">
        <v>193</v>
      </c>
      <c r="C78" s="128"/>
      <c r="D78" s="128">
        <v>7</v>
      </c>
      <c r="E78" s="128" t="s">
        <v>232</v>
      </c>
      <c r="F78" s="164" t="s">
        <v>414</v>
      </c>
      <c r="G78" s="152">
        <v>145</v>
      </c>
    </row>
    <row r="79" spans="1:7" ht="45" customHeight="1" x14ac:dyDescent="0.25">
      <c r="A79" s="163">
        <v>61</v>
      </c>
      <c r="B79" s="128" t="s">
        <v>193</v>
      </c>
      <c r="C79" s="128"/>
      <c r="D79" s="128">
        <v>12</v>
      </c>
      <c r="E79" s="128" t="s">
        <v>415</v>
      </c>
      <c r="F79" s="164" t="s">
        <v>416</v>
      </c>
      <c r="G79" s="152">
        <v>145</v>
      </c>
    </row>
    <row r="80" spans="1:7" ht="45" customHeight="1" x14ac:dyDescent="0.25">
      <c r="A80" s="163">
        <v>62</v>
      </c>
      <c r="B80" s="165"/>
      <c r="C80" s="165" t="s">
        <v>66</v>
      </c>
      <c r="D80" s="165">
        <v>12</v>
      </c>
      <c r="E80" s="165" t="s">
        <v>79</v>
      </c>
      <c r="F80" s="176" t="s">
        <v>417</v>
      </c>
      <c r="G80" s="152">
        <v>145</v>
      </c>
    </row>
    <row r="81" spans="1:7" ht="45" customHeight="1" x14ac:dyDescent="0.25">
      <c r="A81" s="163">
        <v>63</v>
      </c>
      <c r="B81" s="128"/>
      <c r="C81" s="128" t="s">
        <v>193</v>
      </c>
      <c r="D81" s="128">
        <v>12</v>
      </c>
      <c r="E81" s="128" t="s">
        <v>418</v>
      </c>
      <c r="F81" s="164" t="s">
        <v>419</v>
      </c>
      <c r="G81" s="152">
        <v>145</v>
      </c>
    </row>
    <row r="82" spans="1:7" ht="45" customHeight="1" x14ac:dyDescent="0.25">
      <c r="A82" s="163">
        <v>64</v>
      </c>
      <c r="B82" s="128"/>
      <c r="C82" s="128" t="s">
        <v>66</v>
      </c>
      <c r="D82" s="128">
        <v>12</v>
      </c>
      <c r="E82" s="128" t="s">
        <v>121</v>
      </c>
      <c r="F82" s="164" t="s">
        <v>420</v>
      </c>
      <c r="G82" s="152">
        <v>145</v>
      </c>
    </row>
    <row r="83" spans="1:7" ht="45" customHeight="1" x14ac:dyDescent="0.25">
      <c r="A83" s="163">
        <v>65</v>
      </c>
      <c r="B83" s="165" t="s">
        <v>66</v>
      </c>
      <c r="C83" s="165"/>
      <c r="D83" s="165">
        <v>12</v>
      </c>
      <c r="E83" s="165" t="s">
        <v>81</v>
      </c>
      <c r="F83" s="176" t="s">
        <v>379</v>
      </c>
      <c r="G83" s="152">
        <v>145</v>
      </c>
    </row>
    <row r="84" spans="1:7" ht="30" x14ac:dyDescent="0.25">
      <c r="A84" s="163">
        <v>66</v>
      </c>
      <c r="B84" s="128" t="s">
        <v>193</v>
      </c>
      <c r="C84" s="128"/>
      <c r="D84" s="128">
        <v>12</v>
      </c>
      <c r="E84" s="128" t="s">
        <v>79</v>
      </c>
      <c r="F84" s="164" t="s">
        <v>421</v>
      </c>
      <c r="G84" s="152">
        <v>145</v>
      </c>
    </row>
    <row r="85" spans="1:7" x14ac:dyDescent="0.25">
      <c r="A85" s="163">
        <v>67</v>
      </c>
      <c r="B85" s="128"/>
      <c r="C85" s="128" t="s">
        <v>193</v>
      </c>
      <c r="D85" s="128">
        <v>7</v>
      </c>
      <c r="E85" s="128" t="s">
        <v>232</v>
      </c>
      <c r="F85" s="164" t="s">
        <v>422</v>
      </c>
      <c r="G85" s="152">
        <v>145</v>
      </c>
    </row>
    <row r="86" spans="1:7" x14ac:dyDescent="0.25">
      <c r="A86" s="163">
        <v>68</v>
      </c>
      <c r="B86" s="128" t="s">
        <v>193</v>
      </c>
      <c r="C86" s="128"/>
      <c r="D86" s="128">
        <v>12</v>
      </c>
      <c r="E86" s="128" t="s">
        <v>85</v>
      </c>
      <c r="F86" s="164" t="s">
        <v>358</v>
      </c>
      <c r="G86" s="152">
        <v>145</v>
      </c>
    </row>
    <row r="87" spans="1:7" ht="45" x14ac:dyDescent="0.25">
      <c r="A87" s="163">
        <v>69</v>
      </c>
      <c r="B87" s="165" t="s">
        <v>66</v>
      </c>
      <c r="C87" s="165"/>
      <c r="D87" s="165">
        <v>12</v>
      </c>
      <c r="E87" s="165" t="s">
        <v>79</v>
      </c>
      <c r="F87" s="176" t="s">
        <v>423</v>
      </c>
      <c r="G87" s="152">
        <v>145</v>
      </c>
    </row>
    <row r="88" spans="1:7" x14ac:dyDescent="0.25">
      <c r="A88" s="163">
        <v>70</v>
      </c>
      <c r="B88" s="165" t="s">
        <v>66</v>
      </c>
      <c r="C88" s="165"/>
      <c r="D88" s="165">
        <v>9</v>
      </c>
      <c r="E88" s="165" t="s">
        <v>93</v>
      </c>
      <c r="F88" s="176" t="s">
        <v>358</v>
      </c>
      <c r="G88" s="152">
        <v>145</v>
      </c>
    </row>
    <row r="89" spans="1:7" x14ac:dyDescent="0.25">
      <c r="A89" s="163">
        <v>71</v>
      </c>
      <c r="B89" s="165"/>
      <c r="C89" s="165" t="s">
        <v>66</v>
      </c>
      <c r="D89" s="165">
        <v>9</v>
      </c>
      <c r="E89" s="165" t="s">
        <v>93</v>
      </c>
      <c r="F89" s="176" t="s">
        <v>358</v>
      </c>
      <c r="G89" s="152">
        <v>145</v>
      </c>
    </row>
    <row r="90" spans="1:7" x14ac:dyDescent="0.25">
      <c r="A90" s="163">
        <v>72</v>
      </c>
      <c r="B90" s="128" t="s">
        <v>193</v>
      </c>
      <c r="C90" s="128"/>
      <c r="D90" s="128">
        <v>4</v>
      </c>
      <c r="E90" s="128" t="s">
        <v>424</v>
      </c>
      <c r="F90" s="164" t="s">
        <v>425</v>
      </c>
      <c r="G90" s="152">
        <v>145</v>
      </c>
    </row>
    <row r="91" spans="1:7" ht="30" x14ac:dyDescent="0.25">
      <c r="A91" s="163">
        <v>73</v>
      </c>
      <c r="B91" s="128" t="s">
        <v>66</v>
      </c>
      <c r="C91" s="128"/>
      <c r="D91" s="128">
        <v>12</v>
      </c>
      <c r="E91" s="128" t="s">
        <v>79</v>
      </c>
      <c r="F91" s="164" t="s">
        <v>426</v>
      </c>
      <c r="G91" s="152">
        <v>145</v>
      </c>
    </row>
    <row r="92" spans="1:7" ht="30" x14ac:dyDescent="0.25">
      <c r="A92" s="163">
        <v>74</v>
      </c>
      <c r="B92" s="128" t="s">
        <v>66</v>
      </c>
      <c r="C92" s="128"/>
      <c r="D92" s="128">
        <v>12</v>
      </c>
      <c r="E92" s="129" t="s">
        <v>427</v>
      </c>
      <c r="F92" s="164" t="s">
        <v>428</v>
      </c>
      <c r="G92" s="152">
        <v>145</v>
      </c>
    </row>
    <row r="93" spans="1:7" ht="30" x14ac:dyDescent="0.25">
      <c r="A93" s="163">
        <v>75</v>
      </c>
      <c r="B93" s="128" t="s">
        <v>66</v>
      </c>
      <c r="C93" s="128"/>
      <c r="D93" s="128">
        <v>12</v>
      </c>
      <c r="E93" s="129" t="s">
        <v>427</v>
      </c>
      <c r="F93" s="164" t="s">
        <v>429</v>
      </c>
      <c r="G93" s="152">
        <v>145</v>
      </c>
    </row>
    <row r="94" spans="1:7" ht="45" x14ac:dyDescent="0.25">
      <c r="A94" s="163">
        <v>76</v>
      </c>
      <c r="B94" s="128" t="s">
        <v>66</v>
      </c>
      <c r="C94" s="128"/>
      <c r="D94" s="128">
        <v>1</v>
      </c>
      <c r="E94" s="128" t="s">
        <v>430</v>
      </c>
      <c r="F94" s="164" t="s">
        <v>431</v>
      </c>
      <c r="G94" s="152">
        <v>145</v>
      </c>
    </row>
    <row r="95" spans="1:7" x14ac:dyDescent="0.25">
      <c r="A95" s="163">
        <v>77</v>
      </c>
      <c r="B95" s="128"/>
      <c r="C95" s="128" t="s">
        <v>66</v>
      </c>
      <c r="D95" s="128">
        <v>12</v>
      </c>
      <c r="E95" s="128" t="s">
        <v>79</v>
      </c>
      <c r="F95" s="164" t="s">
        <v>432</v>
      </c>
      <c r="G95" s="152">
        <v>145</v>
      </c>
    </row>
    <row r="96" spans="1:7" x14ac:dyDescent="0.25">
      <c r="A96" s="163">
        <v>78</v>
      </c>
      <c r="B96" s="128" t="s">
        <v>66</v>
      </c>
      <c r="C96" s="128"/>
      <c r="D96" s="128">
        <v>12</v>
      </c>
      <c r="E96" s="128" t="s">
        <v>79</v>
      </c>
      <c r="F96" s="164" t="s">
        <v>433</v>
      </c>
      <c r="G96" s="152">
        <v>145</v>
      </c>
    </row>
    <row r="97" spans="1:7" x14ac:dyDescent="0.25">
      <c r="A97" s="163">
        <v>79</v>
      </c>
      <c r="B97" s="128"/>
      <c r="C97" s="128" t="s">
        <v>66</v>
      </c>
      <c r="D97" s="128">
        <v>12</v>
      </c>
      <c r="E97" s="128" t="s">
        <v>434</v>
      </c>
      <c r="F97" s="164" t="s">
        <v>358</v>
      </c>
      <c r="G97" s="152">
        <v>145</v>
      </c>
    </row>
    <row r="98" spans="1:7" x14ac:dyDescent="0.25">
      <c r="A98" s="163">
        <v>80</v>
      </c>
      <c r="B98" s="128"/>
      <c r="C98" s="128" t="s">
        <v>66</v>
      </c>
      <c r="D98" s="128">
        <v>12</v>
      </c>
      <c r="E98" s="128" t="s">
        <v>148</v>
      </c>
      <c r="F98" s="164" t="s">
        <v>358</v>
      </c>
      <c r="G98" s="152">
        <v>145</v>
      </c>
    </row>
    <row r="99" spans="1:7" x14ac:dyDescent="0.25">
      <c r="A99" s="163">
        <v>81</v>
      </c>
      <c r="B99" s="128"/>
      <c r="C99" s="128" t="s">
        <v>66</v>
      </c>
      <c r="D99" s="128">
        <v>12</v>
      </c>
      <c r="E99" s="128" t="s">
        <v>81</v>
      </c>
      <c r="F99" s="164" t="s">
        <v>435</v>
      </c>
      <c r="G99" s="152">
        <v>145</v>
      </c>
    </row>
    <row r="100" spans="1:7" ht="45" x14ac:dyDescent="0.25">
      <c r="A100" s="163">
        <v>82</v>
      </c>
      <c r="B100" s="140"/>
      <c r="C100" s="140" t="s">
        <v>193</v>
      </c>
      <c r="D100" s="128">
        <v>12</v>
      </c>
      <c r="E100" s="140" t="s">
        <v>79</v>
      </c>
      <c r="F100" s="164" t="s">
        <v>436</v>
      </c>
      <c r="G100" s="152">
        <v>145</v>
      </c>
    </row>
    <row r="101" spans="1:7" s="171" customFormat="1" x14ac:dyDescent="0.25">
      <c r="A101" s="163">
        <v>83</v>
      </c>
      <c r="B101" s="168" t="s">
        <v>193</v>
      </c>
      <c r="C101" s="168"/>
      <c r="D101" s="169">
        <v>1</v>
      </c>
      <c r="E101" s="168" t="s">
        <v>71</v>
      </c>
      <c r="F101" s="170" t="s">
        <v>437</v>
      </c>
      <c r="G101" s="152">
        <v>145</v>
      </c>
    </row>
    <row r="102" spans="1:7" x14ac:dyDescent="0.25">
      <c r="A102" s="163">
        <v>84</v>
      </c>
      <c r="B102" s="168" t="s">
        <v>193</v>
      </c>
      <c r="C102" s="168"/>
      <c r="D102" s="169">
        <v>1</v>
      </c>
      <c r="E102" s="168" t="s">
        <v>71</v>
      </c>
      <c r="F102" s="164" t="s">
        <v>438</v>
      </c>
      <c r="G102" s="152">
        <v>145</v>
      </c>
    </row>
    <row r="103" spans="1:7" x14ac:dyDescent="0.25">
      <c r="A103" s="163">
        <v>85</v>
      </c>
      <c r="B103" s="140" t="s">
        <v>193</v>
      </c>
      <c r="C103" s="140"/>
      <c r="D103" s="128">
        <v>12</v>
      </c>
      <c r="E103" s="140" t="s">
        <v>81</v>
      </c>
      <c r="F103" s="164"/>
      <c r="G103" s="152">
        <v>145</v>
      </c>
    </row>
    <row r="104" spans="1:7" x14ac:dyDescent="0.25">
      <c r="A104" s="163">
        <v>86</v>
      </c>
      <c r="B104" s="140" t="s">
        <v>193</v>
      </c>
      <c r="C104" s="140"/>
      <c r="D104" s="128">
        <v>12</v>
      </c>
      <c r="E104" s="140" t="s">
        <v>79</v>
      </c>
      <c r="F104" s="164" t="s">
        <v>435</v>
      </c>
      <c r="G104" s="152">
        <v>145</v>
      </c>
    </row>
    <row r="105" spans="1:7" x14ac:dyDescent="0.25">
      <c r="A105" s="163">
        <v>87</v>
      </c>
      <c r="B105" s="140"/>
      <c r="C105" s="140" t="s">
        <v>193</v>
      </c>
      <c r="D105" s="128">
        <v>12</v>
      </c>
      <c r="E105" s="140" t="s">
        <v>148</v>
      </c>
      <c r="F105" s="164" t="s">
        <v>439</v>
      </c>
      <c r="G105" s="152">
        <v>145</v>
      </c>
    </row>
    <row r="106" spans="1:7" x14ac:dyDescent="0.25">
      <c r="A106" s="163">
        <v>88</v>
      </c>
      <c r="B106" s="140" t="s">
        <v>193</v>
      </c>
      <c r="C106" s="140"/>
      <c r="D106" s="128">
        <v>12</v>
      </c>
      <c r="E106" s="140" t="s">
        <v>121</v>
      </c>
      <c r="F106" s="164" t="s">
        <v>438</v>
      </c>
      <c r="G106" s="152">
        <v>145</v>
      </c>
    </row>
    <row r="107" spans="1:7" x14ac:dyDescent="0.25">
      <c r="A107" s="163">
        <v>89</v>
      </c>
      <c r="B107" s="140" t="s">
        <v>193</v>
      </c>
      <c r="C107" s="140"/>
      <c r="D107" s="128">
        <v>12</v>
      </c>
      <c r="E107" s="140" t="s">
        <v>148</v>
      </c>
      <c r="F107" s="164" t="s">
        <v>440</v>
      </c>
      <c r="G107" s="152">
        <v>145</v>
      </c>
    </row>
    <row r="108" spans="1:7" x14ac:dyDescent="0.25">
      <c r="A108" s="163">
        <v>90</v>
      </c>
      <c r="B108" s="140" t="s">
        <v>193</v>
      </c>
      <c r="C108" s="140"/>
      <c r="D108" s="128">
        <v>12</v>
      </c>
      <c r="E108" s="140" t="s">
        <v>81</v>
      </c>
      <c r="F108" s="164"/>
      <c r="G108" s="152">
        <v>145</v>
      </c>
    </row>
    <row r="109" spans="1:7" x14ac:dyDescent="0.25">
      <c r="A109" s="163">
        <v>91</v>
      </c>
      <c r="B109" s="140"/>
      <c r="C109" s="140" t="s">
        <v>193</v>
      </c>
      <c r="D109" s="140">
        <v>12</v>
      </c>
      <c r="E109" s="140" t="s">
        <v>81</v>
      </c>
      <c r="F109" s="164"/>
      <c r="G109" s="152">
        <v>145</v>
      </c>
    </row>
    <row r="110" spans="1:7" x14ac:dyDescent="0.25">
      <c r="A110" s="163">
        <v>92</v>
      </c>
      <c r="B110" s="140"/>
      <c r="C110" s="140" t="s">
        <v>193</v>
      </c>
      <c r="D110" s="140">
        <v>12</v>
      </c>
      <c r="E110" s="140" t="s">
        <v>67</v>
      </c>
      <c r="F110" s="164" t="s">
        <v>441</v>
      </c>
      <c r="G110" s="152">
        <v>145</v>
      </c>
    </row>
    <row r="111" spans="1:7" x14ac:dyDescent="0.25">
      <c r="A111" s="163">
        <v>93</v>
      </c>
      <c r="B111" s="140" t="s">
        <v>193</v>
      </c>
      <c r="C111" s="140"/>
      <c r="D111" s="140">
        <v>12</v>
      </c>
      <c r="E111" s="140" t="s">
        <v>79</v>
      </c>
      <c r="F111" s="164" t="s">
        <v>442</v>
      </c>
      <c r="G111" s="152">
        <v>145</v>
      </c>
    </row>
    <row r="112" spans="1:7" x14ac:dyDescent="0.25">
      <c r="A112" s="163">
        <v>94</v>
      </c>
      <c r="B112" s="140"/>
      <c r="C112" s="140" t="s">
        <v>193</v>
      </c>
      <c r="D112" s="140">
        <v>12</v>
      </c>
      <c r="E112" s="140" t="s">
        <v>79</v>
      </c>
      <c r="F112" s="164" t="s">
        <v>442</v>
      </c>
      <c r="G112" s="152">
        <v>145</v>
      </c>
    </row>
    <row r="113" spans="1:7" x14ac:dyDescent="0.25">
      <c r="A113" s="163">
        <v>95</v>
      </c>
      <c r="B113" s="140"/>
      <c r="C113" s="140" t="s">
        <v>193</v>
      </c>
      <c r="D113" s="140">
        <v>12</v>
      </c>
      <c r="E113" s="140" t="s">
        <v>121</v>
      </c>
      <c r="F113" s="164" t="s">
        <v>442</v>
      </c>
      <c r="G113" s="152">
        <v>145</v>
      </c>
    </row>
    <row r="114" spans="1:7" x14ac:dyDescent="0.25">
      <c r="A114" s="163">
        <v>96</v>
      </c>
      <c r="B114" s="140" t="s">
        <v>193</v>
      </c>
      <c r="C114" s="140"/>
      <c r="D114" s="140">
        <v>12</v>
      </c>
      <c r="E114" s="140" t="s">
        <v>434</v>
      </c>
      <c r="F114" s="164" t="s">
        <v>442</v>
      </c>
      <c r="G114" s="152">
        <v>145</v>
      </c>
    </row>
    <row r="115" spans="1:7" x14ac:dyDescent="0.25">
      <c r="A115" s="163">
        <v>97</v>
      </c>
      <c r="B115" s="140" t="s">
        <v>193</v>
      </c>
      <c r="C115" s="140"/>
      <c r="D115" s="140">
        <v>12</v>
      </c>
      <c r="E115" s="140" t="s">
        <v>121</v>
      </c>
      <c r="F115" s="164" t="s">
        <v>442</v>
      </c>
      <c r="G115" s="152">
        <v>145</v>
      </c>
    </row>
    <row r="116" spans="1:7" x14ac:dyDescent="0.25">
      <c r="A116" s="163">
        <v>98</v>
      </c>
      <c r="B116" s="172" t="s">
        <v>193</v>
      </c>
      <c r="C116" s="140"/>
      <c r="D116" s="172">
        <v>12</v>
      </c>
      <c r="E116" s="172" t="s">
        <v>121</v>
      </c>
      <c r="F116" s="173" t="s">
        <v>443</v>
      </c>
      <c r="G116" s="152">
        <v>145</v>
      </c>
    </row>
    <row r="117" spans="1:7" x14ac:dyDescent="0.25">
      <c r="A117" s="163">
        <v>99</v>
      </c>
      <c r="B117" s="140"/>
      <c r="C117" s="140" t="s">
        <v>193</v>
      </c>
      <c r="D117" s="172">
        <v>12</v>
      </c>
      <c r="E117" s="172" t="s">
        <v>148</v>
      </c>
      <c r="F117" s="173" t="s">
        <v>444</v>
      </c>
      <c r="G117" s="152">
        <v>145</v>
      </c>
    </row>
    <row r="118" spans="1:7" x14ac:dyDescent="0.25">
      <c r="A118" s="163">
        <v>100</v>
      </c>
      <c r="B118" s="140" t="s">
        <v>193</v>
      </c>
      <c r="C118" s="140"/>
      <c r="D118" s="172">
        <v>12</v>
      </c>
      <c r="E118" s="172" t="s">
        <v>79</v>
      </c>
      <c r="F118" s="173" t="s">
        <v>445</v>
      </c>
      <c r="G118" s="152">
        <v>145</v>
      </c>
    </row>
    <row r="119" spans="1:7" x14ac:dyDescent="0.25">
      <c r="A119" s="163">
        <v>101</v>
      </c>
      <c r="B119" s="140" t="s">
        <v>193</v>
      </c>
      <c r="C119" s="140"/>
      <c r="D119" s="140"/>
      <c r="E119" s="172" t="s">
        <v>446</v>
      </c>
      <c r="F119" s="173" t="s">
        <v>373</v>
      </c>
      <c r="G119" s="152">
        <v>145</v>
      </c>
    </row>
    <row r="120" spans="1:7" x14ac:dyDescent="0.25">
      <c r="A120" s="163">
        <v>102</v>
      </c>
      <c r="B120" s="140" t="s">
        <v>193</v>
      </c>
      <c r="C120" s="140"/>
      <c r="D120" s="140">
        <v>12</v>
      </c>
      <c r="E120" s="172" t="s">
        <v>427</v>
      </c>
      <c r="F120" s="173" t="s">
        <v>447</v>
      </c>
      <c r="G120" s="152">
        <v>145</v>
      </c>
    </row>
    <row r="121" spans="1:7" x14ac:dyDescent="0.25">
      <c r="A121" s="163">
        <v>103</v>
      </c>
      <c r="B121" s="140" t="s">
        <v>193</v>
      </c>
      <c r="C121" s="140"/>
      <c r="D121" s="140">
        <v>12</v>
      </c>
      <c r="E121" s="172" t="s">
        <v>427</v>
      </c>
      <c r="F121" s="173" t="s">
        <v>447</v>
      </c>
      <c r="G121" s="152">
        <v>145</v>
      </c>
    </row>
    <row r="122" spans="1:7" ht="30" x14ac:dyDescent="0.25">
      <c r="A122" s="163">
        <v>104</v>
      </c>
      <c r="B122" s="140"/>
      <c r="C122" s="140" t="s">
        <v>193</v>
      </c>
      <c r="D122" s="140">
        <v>12</v>
      </c>
      <c r="E122" s="172" t="s">
        <v>79</v>
      </c>
      <c r="F122" s="173" t="s">
        <v>448</v>
      </c>
      <c r="G122" s="152">
        <v>145</v>
      </c>
    </row>
    <row r="123" spans="1:7" x14ac:dyDescent="0.25">
      <c r="A123" s="163">
        <v>105</v>
      </c>
      <c r="B123" s="140" t="s">
        <v>193</v>
      </c>
      <c r="C123" s="140"/>
      <c r="D123" s="140">
        <v>12</v>
      </c>
      <c r="E123" s="172" t="s">
        <v>79</v>
      </c>
      <c r="F123" s="173" t="s">
        <v>449</v>
      </c>
      <c r="G123" s="152">
        <v>145</v>
      </c>
    </row>
    <row r="124" spans="1:7" ht="30" x14ac:dyDescent="0.25">
      <c r="A124" s="163">
        <v>106</v>
      </c>
      <c r="B124" s="140" t="s">
        <v>193</v>
      </c>
      <c r="C124" s="140"/>
      <c r="D124" s="140">
        <v>12</v>
      </c>
      <c r="E124" s="140" t="s">
        <v>121</v>
      </c>
      <c r="F124" s="164" t="s">
        <v>450</v>
      </c>
      <c r="G124" s="152">
        <v>145</v>
      </c>
    </row>
    <row r="125" spans="1:7" x14ac:dyDescent="0.25">
      <c r="A125" s="163">
        <v>107</v>
      </c>
      <c r="B125" s="140"/>
      <c r="C125" s="140" t="s">
        <v>193</v>
      </c>
      <c r="D125" s="140">
        <v>11</v>
      </c>
      <c r="E125" s="140" t="s">
        <v>451</v>
      </c>
      <c r="F125" s="164" t="s">
        <v>442</v>
      </c>
      <c r="G125" s="152">
        <v>145</v>
      </c>
    </row>
    <row r="126" spans="1:7" x14ac:dyDescent="0.25">
      <c r="A126" s="163">
        <v>108</v>
      </c>
      <c r="B126" s="140" t="s">
        <v>193</v>
      </c>
      <c r="C126" s="140"/>
      <c r="D126" s="140">
        <v>5</v>
      </c>
      <c r="E126" s="140" t="s">
        <v>452</v>
      </c>
      <c r="F126" s="164" t="s">
        <v>453</v>
      </c>
      <c r="G126" s="152">
        <v>145</v>
      </c>
    </row>
    <row r="127" spans="1:7" x14ac:dyDescent="0.25">
      <c r="A127" s="163">
        <v>109</v>
      </c>
      <c r="B127" s="140" t="s">
        <v>193</v>
      </c>
      <c r="C127" s="140"/>
      <c r="D127" s="140">
        <v>12</v>
      </c>
      <c r="E127" s="140" t="s">
        <v>246</v>
      </c>
      <c r="F127" s="164" t="s">
        <v>454</v>
      </c>
      <c r="G127" s="152">
        <v>145</v>
      </c>
    </row>
    <row r="128" spans="1:7" x14ac:dyDescent="0.25">
      <c r="A128" s="163">
        <v>110</v>
      </c>
      <c r="B128" s="140"/>
      <c r="C128" s="140" t="s">
        <v>193</v>
      </c>
      <c r="D128" s="140">
        <v>2</v>
      </c>
      <c r="E128" s="140" t="s">
        <v>77</v>
      </c>
      <c r="F128" s="164" t="s">
        <v>455</v>
      </c>
      <c r="G128" s="152">
        <v>145</v>
      </c>
    </row>
    <row r="129" spans="1:7" x14ac:dyDescent="0.25">
      <c r="A129" s="163">
        <v>111</v>
      </c>
      <c r="B129" s="140" t="s">
        <v>193</v>
      </c>
      <c r="C129" s="140"/>
      <c r="D129" s="140">
        <v>2</v>
      </c>
      <c r="E129" s="140" t="s">
        <v>77</v>
      </c>
      <c r="F129" s="164" t="s">
        <v>456</v>
      </c>
      <c r="G129" s="152">
        <v>145</v>
      </c>
    </row>
    <row r="130" spans="1:7" ht="30" x14ac:dyDescent="0.25">
      <c r="A130" s="163">
        <v>112</v>
      </c>
      <c r="B130" s="140"/>
      <c r="C130" s="140" t="s">
        <v>193</v>
      </c>
      <c r="D130" s="140">
        <v>2</v>
      </c>
      <c r="E130" s="140" t="s">
        <v>77</v>
      </c>
      <c r="F130" s="164" t="s">
        <v>457</v>
      </c>
      <c r="G130" s="152">
        <v>145</v>
      </c>
    </row>
    <row r="131" spans="1:7" ht="30" x14ac:dyDescent="0.25">
      <c r="A131" s="163">
        <v>113</v>
      </c>
      <c r="B131" s="140"/>
      <c r="C131" s="140" t="s">
        <v>193</v>
      </c>
      <c r="D131" s="140">
        <v>12</v>
      </c>
      <c r="E131" s="140" t="s">
        <v>427</v>
      </c>
      <c r="F131" s="164" t="s">
        <v>450</v>
      </c>
      <c r="G131" s="152">
        <v>145</v>
      </c>
    </row>
    <row r="132" spans="1:7" x14ac:dyDescent="0.25">
      <c r="A132" s="163">
        <v>114</v>
      </c>
      <c r="B132" s="140" t="s">
        <v>193</v>
      </c>
      <c r="C132" s="140"/>
      <c r="D132" s="140">
        <v>12</v>
      </c>
      <c r="E132" s="140" t="s">
        <v>121</v>
      </c>
      <c r="F132" s="164" t="s">
        <v>458</v>
      </c>
      <c r="G132" s="152">
        <v>145</v>
      </c>
    </row>
    <row r="133" spans="1:7" x14ac:dyDescent="0.25">
      <c r="A133" s="163">
        <v>115</v>
      </c>
      <c r="B133" s="140"/>
      <c r="C133" s="140" t="s">
        <v>193</v>
      </c>
      <c r="D133" s="140">
        <v>2</v>
      </c>
      <c r="E133" s="140" t="s">
        <v>77</v>
      </c>
      <c r="F133" s="164" t="s">
        <v>459</v>
      </c>
      <c r="G133" s="152">
        <v>145</v>
      </c>
    </row>
    <row r="134" spans="1:7" x14ac:dyDescent="0.25">
      <c r="A134" s="163">
        <v>116</v>
      </c>
      <c r="B134" s="140" t="s">
        <v>193</v>
      </c>
      <c r="C134" s="140"/>
      <c r="D134" s="140">
        <v>12</v>
      </c>
      <c r="E134" s="140" t="s">
        <v>79</v>
      </c>
      <c r="F134" s="164" t="s">
        <v>460</v>
      </c>
      <c r="G134" s="152">
        <v>145</v>
      </c>
    </row>
    <row r="135" spans="1:7" ht="30" x14ac:dyDescent="0.25">
      <c r="A135" s="163">
        <v>117</v>
      </c>
      <c r="B135" s="140"/>
      <c r="C135" s="140" t="s">
        <v>193</v>
      </c>
      <c r="D135" s="140">
        <v>12</v>
      </c>
      <c r="E135" s="140" t="s">
        <v>79</v>
      </c>
      <c r="F135" s="164" t="s">
        <v>461</v>
      </c>
      <c r="G135" s="152">
        <v>145</v>
      </c>
    </row>
    <row r="136" spans="1:7" x14ac:dyDescent="0.25">
      <c r="A136" s="163">
        <v>118</v>
      </c>
      <c r="B136" s="140" t="s">
        <v>193</v>
      </c>
      <c r="C136" s="140"/>
      <c r="D136" s="140">
        <v>6</v>
      </c>
      <c r="E136" s="140" t="s">
        <v>224</v>
      </c>
      <c r="F136" s="164" t="s">
        <v>462</v>
      </c>
      <c r="G136" s="152">
        <v>145</v>
      </c>
    </row>
    <row r="137" spans="1:7" x14ac:dyDescent="0.25">
      <c r="A137" s="163">
        <v>119</v>
      </c>
      <c r="B137" s="140" t="s">
        <v>193</v>
      </c>
      <c r="C137" s="140"/>
      <c r="D137" s="140">
        <v>12</v>
      </c>
      <c r="E137" s="140" t="s">
        <v>79</v>
      </c>
      <c r="F137" s="164" t="s">
        <v>463</v>
      </c>
      <c r="G137" s="152">
        <v>145</v>
      </c>
    </row>
    <row r="138" spans="1:7" x14ac:dyDescent="0.25">
      <c r="A138" s="163">
        <v>120</v>
      </c>
      <c r="B138" s="140" t="s">
        <v>193</v>
      </c>
      <c r="C138" s="140"/>
      <c r="D138" s="140">
        <v>12</v>
      </c>
      <c r="E138" s="140" t="s">
        <v>427</v>
      </c>
      <c r="F138" s="164" t="s">
        <v>464</v>
      </c>
      <c r="G138" s="152">
        <v>145</v>
      </c>
    </row>
    <row r="139" spans="1:7" x14ac:dyDescent="0.25">
      <c r="A139" s="163">
        <v>121</v>
      </c>
      <c r="B139" s="140" t="s">
        <v>193</v>
      </c>
      <c r="C139" s="140"/>
      <c r="D139" s="140">
        <v>12</v>
      </c>
      <c r="E139" s="140" t="s">
        <v>121</v>
      </c>
      <c r="F139" s="164" t="s">
        <v>465</v>
      </c>
      <c r="G139" s="152">
        <v>145</v>
      </c>
    </row>
    <row r="140" spans="1:7" ht="30" x14ac:dyDescent="0.25">
      <c r="A140" s="163">
        <v>122</v>
      </c>
      <c r="B140" s="140"/>
      <c r="C140" s="140" t="s">
        <v>193</v>
      </c>
      <c r="D140" s="140">
        <v>11</v>
      </c>
      <c r="E140" s="140" t="s">
        <v>466</v>
      </c>
      <c r="F140" s="164" t="s">
        <v>467</v>
      </c>
      <c r="G140" s="152">
        <v>145</v>
      </c>
    </row>
    <row r="141" spans="1:7" x14ac:dyDescent="0.25">
      <c r="A141" s="163">
        <v>123</v>
      </c>
      <c r="B141" s="140" t="s">
        <v>193</v>
      </c>
      <c r="C141" s="140"/>
      <c r="D141" s="140">
        <v>12</v>
      </c>
      <c r="E141" s="140" t="s">
        <v>427</v>
      </c>
      <c r="F141" s="164" t="s">
        <v>468</v>
      </c>
      <c r="G141" s="152">
        <v>145</v>
      </c>
    </row>
    <row r="142" spans="1:7" x14ac:dyDescent="0.25">
      <c r="A142" s="163">
        <v>124</v>
      </c>
      <c r="B142" s="140" t="s">
        <v>193</v>
      </c>
      <c r="C142" s="140"/>
      <c r="D142" s="140">
        <v>12</v>
      </c>
      <c r="E142" s="140" t="s">
        <v>148</v>
      </c>
      <c r="F142" s="164" t="s">
        <v>442</v>
      </c>
      <c r="G142" s="152">
        <v>145</v>
      </c>
    </row>
    <row r="143" spans="1:7" ht="30" x14ac:dyDescent="0.25">
      <c r="A143" s="163">
        <v>125</v>
      </c>
      <c r="B143" s="140" t="s">
        <v>193</v>
      </c>
      <c r="C143" s="140"/>
      <c r="D143" s="140">
        <v>12</v>
      </c>
      <c r="E143" s="140" t="s">
        <v>427</v>
      </c>
      <c r="F143" s="164" t="s">
        <v>469</v>
      </c>
      <c r="G143" s="152">
        <v>145</v>
      </c>
    </row>
    <row r="144" spans="1:7" x14ac:dyDescent="0.25">
      <c r="A144" s="163">
        <v>126</v>
      </c>
      <c r="B144" s="140" t="s">
        <v>193</v>
      </c>
      <c r="C144" s="140"/>
      <c r="D144" s="140">
        <v>12</v>
      </c>
      <c r="E144" s="140" t="s">
        <v>127</v>
      </c>
      <c r="F144" s="164" t="s">
        <v>470</v>
      </c>
      <c r="G144" s="152">
        <v>145</v>
      </c>
    </row>
    <row r="145" spans="1:7" x14ac:dyDescent="0.25">
      <c r="A145" s="163">
        <v>127</v>
      </c>
      <c r="B145" s="140" t="s">
        <v>193</v>
      </c>
      <c r="C145" s="140"/>
      <c r="D145" s="140">
        <v>12</v>
      </c>
      <c r="E145" s="140" t="s">
        <v>148</v>
      </c>
      <c r="F145" s="164" t="s">
        <v>442</v>
      </c>
      <c r="G145" s="152">
        <v>145</v>
      </c>
    </row>
    <row r="146" spans="1:7" x14ac:dyDescent="0.25">
      <c r="A146" s="163">
        <v>128</v>
      </c>
      <c r="B146" s="140"/>
      <c r="C146" s="140" t="s">
        <v>193</v>
      </c>
      <c r="D146" s="140">
        <v>4</v>
      </c>
      <c r="E146" s="140" t="s">
        <v>175</v>
      </c>
      <c r="F146" s="164" t="s">
        <v>442</v>
      </c>
      <c r="G146" s="152">
        <v>145</v>
      </c>
    </row>
    <row r="147" spans="1:7" x14ac:dyDescent="0.25">
      <c r="A147" s="163">
        <v>129</v>
      </c>
      <c r="B147" s="140" t="s">
        <v>193</v>
      </c>
      <c r="C147" s="140"/>
      <c r="D147" s="140">
        <v>1</v>
      </c>
      <c r="E147" s="140" t="s">
        <v>71</v>
      </c>
      <c r="F147" s="164" t="s">
        <v>471</v>
      </c>
      <c r="G147" s="152">
        <v>145</v>
      </c>
    </row>
    <row r="148" spans="1:7" x14ac:dyDescent="0.25">
      <c r="A148" s="163">
        <v>130</v>
      </c>
      <c r="B148" s="140"/>
      <c r="C148" s="140" t="s">
        <v>193</v>
      </c>
      <c r="D148" s="140">
        <v>1</v>
      </c>
      <c r="E148" s="140" t="s">
        <v>71</v>
      </c>
      <c r="F148" s="164" t="s">
        <v>472</v>
      </c>
      <c r="G148" s="152">
        <v>145</v>
      </c>
    </row>
    <row r="149" spans="1:7" x14ac:dyDescent="0.25">
      <c r="A149" s="163">
        <v>131</v>
      </c>
      <c r="B149" s="140" t="s">
        <v>193</v>
      </c>
      <c r="C149" s="140"/>
      <c r="D149" s="140">
        <v>12</v>
      </c>
      <c r="E149" s="140" t="s">
        <v>473</v>
      </c>
      <c r="F149" s="164" t="s">
        <v>442</v>
      </c>
      <c r="G149" s="152">
        <v>145</v>
      </c>
    </row>
    <row r="150" spans="1:7" x14ac:dyDescent="0.25">
      <c r="A150" s="128">
        <v>132</v>
      </c>
      <c r="B150" s="174">
        <v>90</v>
      </c>
      <c r="C150" s="174">
        <v>41</v>
      </c>
      <c r="D150" s="174"/>
      <c r="E150" s="174"/>
      <c r="F150" s="191"/>
      <c r="G150" s="177">
        <f>SUM(G19:G149)</f>
        <v>18995</v>
      </c>
    </row>
    <row r="151" spans="1:7" x14ac:dyDescent="0.25">
      <c r="A151" s="128">
        <v>133</v>
      </c>
      <c r="B151" s="140"/>
      <c r="C151" s="140"/>
      <c r="D151" s="140"/>
      <c r="E151" s="140"/>
      <c r="F151" s="164"/>
      <c r="G151" s="152"/>
    </row>
    <row r="152" spans="1:7" x14ac:dyDescent="0.25">
      <c r="A152" s="128">
        <v>134</v>
      </c>
      <c r="B152" s="140"/>
      <c r="C152" s="140"/>
      <c r="D152" s="140"/>
      <c r="E152" s="140"/>
      <c r="F152" s="164"/>
      <c r="G152" s="152"/>
    </row>
    <row r="153" spans="1:7" x14ac:dyDescent="0.25">
      <c r="A153" s="128">
        <v>135</v>
      </c>
      <c r="B153" s="140"/>
      <c r="C153" s="140"/>
      <c r="D153" s="140"/>
      <c r="E153" s="140"/>
      <c r="F153" s="164"/>
      <c r="G153" s="152"/>
    </row>
    <row r="154" spans="1:7" x14ac:dyDescent="0.25">
      <c r="A154" s="128">
        <v>136</v>
      </c>
      <c r="B154" s="140"/>
      <c r="C154" s="140"/>
      <c r="D154" s="140"/>
      <c r="E154" s="140"/>
      <c r="F154" s="164"/>
      <c r="G154" s="152"/>
    </row>
    <row r="155" spans="1:7" x14ac:dyDescent="0.25">
      <c r="A155" s="128">
        <v>137</v>
      </c>
      <c r="B155" s="140"/>
      <c r="C155" s="140"/>
      <c r="D155" s="140"/>
      <c r="E155" s="140"/>
      <c r="F155" s="164"/>
      <c r="G155" s="152"/>
    </row>
    <row r="156" spans="1:7" x14ac:dyDescent="0.25">
      <c r="A156" s="128">
        <v>138</v>
      </c>
      <c r="B156" s="140"/>
      <c r="C156" s="140"/>
      <c r="D156" s="140"/>
      <c r="E156" s="140"/>
      <c r="F156" s="164"/>
      <c r="G156" s="152"/>
    </row>
    <row r="157" spans="1:7" x14ac:dyDescent="0.25">
      <c r="A157" s="128">
        <v>139</v>
      </c>
      <c r="B157" s="140"/>
      <c r="C157" s="140"/>
      <c r="D157" s="140"/>
      <c r="E157" s="140"/>
      <c r="F157" s="164"/>
      <c r="G157" s="152"/>
    </row>
    <row r="158" spans="1:7" x14ac:dyDescent="0.25">
      <c r="A158" s="128">
        <v>140</v>
      </c>
      <c r="B158" s="140"/>
      <c r="C158" s="140"/>
      <c r="D158" s="140"/>
      <c r="E158" s="140"/>
      <c r="F158" s="164"/>
      <c r="G158" s="152"/>
    </row>
    <row r="159" spans="1:7" x14ac:dyDescent="0.25">
      <c r="A159" s="128">
        <v>141</v>
      </c>
      <c r="B159" s="140"/>
      <c r="C159" s="140"/>
      <c r="D159" s="140"/>
      <c r="E159" s="140"/>
      <c r="F159" s="164"/>
      <c r="G159" s="152"/>
    </row>
    <row r="160" spans="1:7" x14ac:dyDescent="0.25">
      <c r="A160" s="128">
        <v>142</v>
      </c>
      <c r="B160" s="140"/>
      <c r="C160" s="140"/>
      <c r="D160" s="140"/>
      <c r="E160" s="140"/>
      <c r="F160" s="164"/>
      <c r="G160" s="152"/>
    </row>
    <row r="161" spans="1:7" x14ac:dyDescent="0.25">
      <c r="A161" s="128">
        <v>143</v>
      </c>
      <c r="B161" s="140"/>
      <c r="C161" s="140"/>
      <c r="D161" s="140"/>
      <c r="E161" s="140"/>
      <c r="F161" s="164"/>
      <c r="G161" s="152"/>
    </row>
    <row r="162" spans="1:7" x14ac:dyDescent="0.25">
      <c r="A162" s="128">
        <v>144</v>
      </c>
      <c r="B162" s="140"/>
      <c r="C162" s="140"/>
      <c r="D162" s="140"/>
      <c r="E162" s="140"/>
      <c r="F162" s="164"/>
      <c r="G162" s="152"/>
    </row>
    <row r="163" spans="1:7" x14ac:dyDescent="0.25">
      <c r="A163" s="128">
        <v>145</v>
      </c>
      <c r="B163" s="140"/>
      <c r="C163" s="140"/>
      <c r="D163" s="140"/>
      <c r="E163" s="140"/>
      <c r="F163" s="164"/>
      <c r="G163" s="152"/>
    </row>
    <row r="164" spans="1:7" x14ac:dyDescent="0.25">
      <c r="A164" s="128">
        <v>146</v>
      </c>
      <c r="B164" s="140"/>
      <c r="C164" s="140"/>
      <c r="D164" s="140"/>
      <c r="E164" s="140"/>
      <c r="F164" s="164"/>
      <c r="G164" s="152"/>
    </row>
    <row r="165" spans="1:7" x14ac:dyDescent="0.25">
      <c r="A165" s="128">
        <v>147</v>
      </c>
      <c r="B165" s="140"/>
      <c r="C165" s="140"/>
      <c r="D165" s="140"/>
      <c r="E165" s="140"/>
      <c r="F165" s="164"/>
      <c r="G165" s="152"/>
    </row>
    <row r="166" spans="1:7" x14ac:dyDescent="0.25">
      <c r="A166" s="128">
        <v>148</v>
      </c>
      <c r="B166" s="140"/>
      <c r="C166" s="140"/>
      <c r="D166" s="140"/>
      <c r="E166" s="140"/>
      <c r="F166" s="164"/>
      <c r="G166" s="152"/>
    </row>
    <row r="167" spans="1:7" x14ac:dyDescent="0.25">
      <c r="A167" s="128">
        <v>149</v>
      </c>
      <c r="B167" s="140"/>
      <c r="C167" s="140"/>
      <c r="D167" s="140"/>
      <c r="E167" s="140"/>
      <c r="F167" s="164"/>
      <c r="G167" s="152"/>
    </row>
    <row r="168" spans="1:7" x14ac:dyDescent="0.25">
      <c r="A168" s="128">
        <v>150</v>
      </c>
      <c r="B168" s="140"/>
      <c r="C168" s="140"/>
      <c r="D168" s="140"/>
      <c r="E168" s="140"/>
      <c r="F168" s="164"/>
      <c r="G168" s="152"/>
    </row>
    <row r="169" spans="1:7" x14ac:dyDescent="0.25">
      <c r="A169" s="128">
        <v>151</v>
      </c>
      <c r="B169" s="140"/>
      <c r="C169" s="140"/>
      <c r="D169" s="140"/>
      <c r="E169" s="140"/>
      <c r="F169" s="164"/>
      <c r="G169" s="152"/>
    </row>
    <row r="170" spans="1:7" x14ac:dyDescent="0.25">
      <c r="A170" s="128">
        <v>152</v>
      </c>
      <c r="B170" s="140"/>
      <c r="C170" s="140"/>
      <c r="D170" s="140"/>
      <c r="E170" s="140"/>
      <c r="F170" s="164"/>
      <c r="G170" s="152"/>
    </row>
    <row r="171" spans="1:7" x14ac:dyDescent="0.25">
      <c r="A171" s="128">
        <v>153</v>
      </c>
      <c r="B171" s="140"/>
      <c r="C171" s="140"/>
      <c r="D171" s="140"/>
      <c r="E171" s="140"/>
      <c r="F171" s="164"/>
      <c r="G171" s="152"/>
    </row>
    <row r="172" spans="1:7" x14ac:dyDescent="0.25">
      <c r="A172" s="128">
        <v>154</v>
      </c>
      <c r="B172" s="140"/>
      <c r="C172" s="140"/>
      <c r="D172" s="140"/>
      <c r="E172" s="140"/>
      <c r="F172" s="164"/>
      <c r="G172" s="152"/>
    </row>
    <row r="173" spans="1:7" x14ac:dyDescent="0.25">
      <c r="A173" s="128">
        <v>155</v>
      </c>
      <c r="B173" s="140"/>
      <c r="C173" s="140"/>
      <c r="D173" s="140"/>
      <c r="E173" s="140"/>
      <c r="F173" s="164"/>
      <c r="G173" s="152"/>
    </row>
    <row r="174" spans="1:7" x14ac:dyDescent="0.25">
      <c r="A174" s="128">
        <v>156</v>
      </c>
      <c r="B174" s="140"/>
      <c r="C174" s="140"/>
      <c r="D174" s="140"/>
      <c r="E174" s="140"/>
      <c r="F174" s="164"/>
      <c r="G174" s="152"/>
    </row>
    <row r="175" spans="1:7" x14ac:dyDescent="0.25">
      <c r="A175" s="128"/>
      <c r="B175" s="140"/>
      <c r="C175" s="140"/>
      <c r="D175" s="140"/>
      <c r="E175" s="140"/>
      <c r="F175" s="164"/>
      <c r="G175" s="152"/>
    </row>
  </sheetData>
  <sheetProtection password="C923" sheet="1" objects="1" scenarios="1"/>
  <mergeCells count="11">
    <mergeCell ref="A17:A18"/>
    <mergeCell ref="B17:C17"/>
    <mergeCell ref="D17:E17"/>
    <mergeCell ref="G17:G18"/>
    <mergeCell ref="C13:G13"/>
    <mergeCell ref="C11:G11"/>
    <mergeCell ref="A7:G7"/>
    <mergeCell ref="A6:G6"/>
    <mergeCell ref="D9:G9"/>
    <mergeCell ref="A11:B11"/>
    <mergeCell ref="A13:B13"/>
  </mergeCells>
  <pageMargins left="0.70866141732283472" right="0.19685039370078741" top="0.39370078740157483" bottom="0.23622047244094491" header="0.31496062992125984" footer="0.19685039370078741"/>
  <pageSetup paperSize="5"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12" zoomScale="80" zoomScaleNormal="80" workbookViewId="0">
      <selection activeCell="E23" sqref="E23:F23"/>
    </sheetView>
  </sheetViews>
  <sheetFormatPr baseColWidth="10" defaultColWidth="10.85546875" defaultRowHeight="12.75" x14ac:dyDescent="0.2"/>
  <cols>
    <col min="1" max="1" width="17.42578125" style="10" customWidth="1"/>
    <col min="2" max="2" width="22" style="10" customWidth="1"/>
    <col min="3" max="3" width="31.42578125" style="10" customWidth="1"/>
    <col min="4" max="4" width="28.85546875" style="10" customWidth="1"/>
    <col min="5" max="5" width="23.140625" style="10" customWidth="1"/>
    <col min="6" max="6" width="31.7109375" style="10" customWidth="1"/>
    <col min="7" max="7" width="13.28515625" style="10" customWidth="1"/>
    <col min="8" max="9" width="10.85546875" style="10"/>
    <col min="10" max="10" width="11.28515625" style="10" bestFit="1" customWidth="1"/>
    <col min="11" max="16384" width="10.85546875" style="10"/>
  </cols>
  <sheetData>
    <row r="1" spans="1:10" ht="15.75" x14ac:dyDescent="0.2">
      <c r="A1" s="220"/>
      <c r="B1" s="220"/>
      <c r="C1" s="220"/>
      <c r="D1" s="220"/>
      <c r="E1" s="220"/>
      <c r="F1" s="220"/>
    </row>
    <row r="2" spans="1:10" x14ac:dyDescent="0.2">
      <c r="A2" s="11"/>
      <c r="D2" s="11"/>
      <c r="E2" s="11"/>
      <c r="F2" s="11"/>
    </row>
    <row r="3" spans="1:10" ht="15.75" x14ac:dyDescent="0.25">
      <c r="A3" s="12"/>
      <c r="B3" s="12"/>
      <c r="C3" s="12"/>
      <c r="D3" s="13"/>
      <c r="E3" s="13"/>
      <c r="F3" s="13"/>
    </row>
    <row r="4" spans="1:10" ht="15.75" x14ac:dyDescent="0.25">
      <c r="A4" s="12"/>
      <c r="B4" s="12"/>
      <c r="C4" s="12"/>
      <c r="D4" s="13"/>
      <c r="E4" s="13"/>
      <c r="F4" s="13"/>
    </row>
    <row r="5" spans="1:10" ht="15.75" x14ac:dyDescent="0.25">
      <c r="A5" s="12"/>
      <c r="B5" s="12"/>
      <c r="C5" s="12"/>
      <c r="D5" s="13"/>
      <c r="E5" s="13"/>
      <c r="F5" s="13"/>
    </row>
    <row r="6" spans="1:10" ht="12" customHeight="1" x14ac:dyDescent="0.2">
      <c r="A6" s="227" t="s">
        <v>26</v>
      </c>
      <c r="B6" s="227"/>
      <c r="C6" s="227"/>
      <c r="D6" s="227"/>
      <c r="E6" s="227"/>
      <c r="F6" s="227"/>
    </row>
    <row r="7" spans="1:10" ht="12" customHeight="1" x14ac:dyDescent="0.2">
      <c r="A7" s="227"/>
      <c r="B7" s="227"/>
      <c r="C7" s="227"/>
      <c r="D7" s="227"/>
      <c r="E7" s="227"/>
      <c r="F7" s="227"/>
    </row>
    <row r="8" spans="1:10" ht="13.5" thickBot="1" x14ac:dyDescent="0.25">
      <c r="A8" s="14"/>
      <c r="B8" s="14"/>
      <c r="C8" s="14"/>
    </row>
    <row r="9" spans="1:10" ht="12.95" customHeight="1" thickBot="1" x14ac:dyDescent="0.25">
      <c r="A9" s="15" t="s">
        <v>27</v>
      </c>
      <c r="B9" s="15" t="s">
        <v>10</v>
      </c>
      <c r="C9" s="228" t="s">
        <v>28</v>
      </c>
      <c r="D9" s="229"/>
      <c r="E9" s="15" t="s">
        <v>11</v>
      </c>
      <c r="F9" s="15" t="s">
        <v>29</v>
      </c>
    </row>
    <row r="10" spans="1:10" ht="49.5" customHeight="1" x14ac:dyDescent="0.2">
      <c r="A10" s="8">
        <v>100</v>
      </c>
      <c r="B10" s="7" t="s">
        <v>20</v>
      </c>
      <c r="C10" s="230" t="s">
        <v>1</v>
      </c>
      <c r="D10" s="231"/>
      <c r="E10" s="16">
        <v>7327.59</v>
      </c>
      <c r="F10" s="17">
        <f>SUM(A10*E10)</f>
        <v>732759</v>
      </c>
      <c r="I10" s="18"/>
      <c r="J10" s="19"/>
    </row>
    <row r="11" spans="1:10" ht="75.75" customHeight="1" x14ac:dyDescent="0.2">
      <c r="A11" s="8">
        <v>40</v>
      </c>
      <c r="B11" s="7" t="s">
        <v>21</v>
      </c>
      <c r="C11" s="225" t="s">
        <v>7</v>
      </c>
      <c r="D11" s="226"/>
      <c r="E11" s="20">
        <v>2500</v>
      </c>
      <c r="F11" s="17">
        <f t="shared" ref="F11:F15" si="0">SUM(A11*E11)</f>
        <v>100000</v>
      </c>
      <c r="I11" s="21"/>
      <c r="J11" s="19"/>
    </row>
    <row r="12" spans="1:10" ht="88.5" customHeight="1" x14ac:dyDescent="0.2">
      <c r="A12" s="8">
        <v>30</v>
      </c>
      <c r="B12" s="7" t="s">
        <v>22</v>
      </c>
      <c r="C12" s="225" t="s">
        <v>2</v>
      </c>
      <c r="D12" s="226"/>
      <c r="E12" s="20">
        <v>2500</v>
      </c>
      <c r="F12" s="17">
        <f t="shared" si="0"/>
        <v>75000</v>
      </c>
      <c r="I12" s="21"/>
      <c r="J12" s="19"/>
    </row>
    <row r="13" spans="1:10" ht="68.25" customHeight="1" x14ac:dyDescent="0.2">
      <c r="A13" s="8">
        <v>30</v>
      </c>
      <c r="B13" s="7" t="s">
        <v>23</v>
      </c>
      <c r="C13" s="225" t="s">
        <v>3</v>
      </c>
      <c r="D13" s="226"/>
      <c r="E13" s="20">
        <v>1853.45</v>
      </c>
      <c r="F13" s="17">
        <f t="shared" si="0"/>
        <v>55603.5</v>
      </c>
      <c r="I13" s="21"/>
      <c r="J13" s="19"/>
    </row>
    <row r="14" spans="1:10" ht="78" customHeight="1" x14ac:dyDescent="0.2">
      <c r="A14" s="8">
        <v>30</v>
      </c>
      <c r="B14" s="7" t="s">
        <v>24</v>
      </c>
      <c r="C14" s="225" t="s">
        <v>4</v>
      </c>
      <c r="D14" s="226"/>
      <c r="E14" s="16">
        <v>4801.7299999999996</v>
      </c>
      <c r="F14" s="17">
        <f t="shared" si="0"/>
        <v>144051.9</v>
      </c>
      <c r="I14" s="21"/>
      <c r="J14" s="19"/>
    </row>
    <row r="15" spans="1:10" ht="41.25" customHeight="1" x14ac:dyDescent="0.2">
      <c r="A15" s="9">
        <v>200</v>
      </c>
      <c r="B15" s="6" t="s">
        <v>25</v>
      </c>
      <c r="C15" s="232" t="s">
        <v>5</v>
      </c>
      <c r="D15" s="233"/>
      <c r="E15" s="20">
        <v>172.41</v>
      </c>
      <c r="F15" s="17">
        <f t="shared" si="0"/>
        <v>34482</v>
      </c>
      <c r="I15" s="18"/>
      <c r="J15" s="19"/>
    </row>
    <row r="16" spans="1:10" x14ac:dyDescent="0.2">
      <c r="A16" s="23"/>
      <c r="B16" s="23"/>
      <c r="C16" s="234"/>
      <c r="D16" s="234"/>
      <c r="E16" s="24" t="s">
        <v>30</v>
      </c>
      <c r="F16" s="22">
        <f>SUM(F10:F15)</f>
        <v>1141896.3999999999</v>
      </c>
    </row>
    <row r="17" spans="1:20" x14ac:dyDescent="0.2">
      <c r="A17" s="23"/>
      <c r="B17" s="23"/>
      <c r="C17" s="23"/>
      <c r="D17" s="23"/>
      <c r="E17" s="24" t="s">
        <v>31</v>
      </c>
      <c r="F17" s="22">
        <f>F16*16%</f>
        <v>182703.424</v>
      </c>
    </row>
    <row r="18" spans="1:20" x14ac:dyDescent="0.2">
      <c r="A18" s="23"/>
      <c r="B18" s="23"/>
      <c r="C18" s="235"/>
      <c r="D18" s="235"/>
      <c r="E18" s="25" t="s">
        <v>0</v>
      </c>
      <c r="F18" s="22">
        <f>SUM(F16:F17)</f>
        <v>1324599.824</v>
      </c>
    </row>
    <row r="19" spans="1:20" customFormat="1" x14ac:dyDescent="0.2">
      <c r="A19" s="26"/>
      <c r="B19" s="26"/>
      <c r="C19" s="26"/>
      <c r="D19" s="26"/>
      <c r="E19" s="26"/>
      <c r="F19" s="26"/>
      <c r="G19" s="26"/>
      <c r="H19" s="2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customFormat="1" x14ac:dyDescent="0.2">
      <c r="A20" s="26"/>
      <c r="B20" s="26"/>
      <c r="C20" s="26"/>
      <c r="D20" s="26"/>
      <c r="E20" s="26"/>
      <c r="F20" s="26"/>
      <c r="G20" s="26"/>
      <c r="H20" s="2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customFormat="1" x14ac:dyDescent="0.2">
      <c r="A21" s="26"/>
      <c r="B21" s="26"/>
      <c r="C21" s="26"/>
      <c r="D21" s="26"/>
      <c r="E21" s="26"/>
      <c r="F21" s="26"/>
      <c r="G21" s="26"/>
      <c r="H21" s="2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customFormat="1" x14ac:dyDescent="0.2">
      <c r="A22" s="26"/>
      <c r="B22" s="26"/>
      <c r="C22" s="26"/>
      <c r="D22" s="26"/>
      <c r="E22" s="26"/>
      <c r="F22" s="26"/>
      <c r="G22" s="26"/>
      <c r="H22" s="2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customFormat="1" x14ac:dyDescent="0.2">
      <c r="A23" s="237" t="s">
        <v>8</v>
      </c>
      <c r="B23" s="237"/>
      <c r="C23" s="237" t="s">
        <v>32</v>
      </c>
      <c r="D23" s="237"/>
      <c r="E23" s="237" t="s">
        <v>33</v>
      </c>
      <c r="F23" s="237"/>
      <c r="G23" s="26"/>
      <c r="H23" s="2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customFormat="1" ht="51" customHeight="1" x14ac:dyDescent="0.2">
      <c r="A24" s="238" t="s">
        <v>34</v>
      </c>
      <c r="B24" s="238"/>
      <c r="C24" s="238" t="s">
        <v>35</v>
      </c>
      <c r="D24" s="238"/>
      <c r="E24" s="238" t="s">
        <v>36</v>
      </c>
      <c r="F24" s="238"/>
      <c r="G24" s="26"/>
      <c r="H24" s="2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customFormat="1" ht="12" customHeight="1" x14ac:dyDescent="0.2">
      <c r="A25" s="1"/>
      <c r="B25" s="28"/>
      <c r="C25" s="29"/>
      <c r="D25" s="28"/>
      <c r="E25" s="1"/>
      <c r="F25" s="2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customFormat="1" x14ac:dyDescent="0.2">
      <c r="B26" s="30"/>
      <c r="C26" s="30"/>
      <c r="D26" s="30"/>
      <c r="E26" s="30"/>
      <c r="F26" s="31"/>
      <c r="G26" s="31"/>
      <c r="H26" s="31"/>
      <c r="I26" s="31"/>
      <c r="J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customFormat="1" x14ac:dyDescent="0.2">
      <c r="D27" s="5"/>
      <c r="F27" s="236" t="s">
        <v>6</v>
      </c>
      <c r="G27" s="236"/>
      <c r="H27" s="236"/>
      <c r="I27" s="236"/>
      <c r="J27" s="236"/>
      <c r="L27" s="4"/>
      <c r="M27" s="4"/>
      <c r="N27" s="4"/>
      <c r="O27" s="4"/>
      <c r="P27" s="236"/>
      <c r="Q27" s="236"/>
      <c r="R27" s="236"/>
      <c r="S27" s="236"/>
      <c r="T27" s="236"/>
    </row>
  </sheetData>
  <mergeCells count="19">
    <mergeCell ref="F27:J27"/>
    <mergeCell ref="P27:T27"/>
    <mergeCell ref="A23:B23"/>
    <mergeCell ref="C23:D23"/>
    <mergeCell ref="A24:B24"/>
    <mergeCell ref="C24:D24"/>
    <mergeCell ref="E24:F24"/>
    <mergeCell ref="E23:F23"/>
    <mergeCell ref="C13:D13"/>
    <mergeCell ref="C14:D14"/>
    <mergeCell ref="C15:D15"/>
    <mergeCell ref="C16:D16"/>
    <mergeCell ref="C18:D18"/>
    <mergeCell ref="C12:D12"/>
    <mergeCell ref="A1:F1"/>
    <mergeCell ref="A6:F7"/>
    <mergeCell ref="C9:D9"/>
    <mergeCell ref="C10:D10"/>
    <mergeCell ref="C11:D11"/>
  </mergeCells>
  <pageMargins left="0.47244094488188981" right="0.19685039370078741" top="0.51181102362204722" bottom="0.51181102362204722" header="0.51181102362204722" footer="0.51181102362204722"/>
  <pageSetup scale="80" orientation="landscape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Y12"/>
  <sheetViews>
    <sheetView zoomScale="90" zoomScaleNormal="90"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K15" sqref="K15"/>
    </sheetView>
  </sheetViews>
  <sheetFormatPr baseColWidth="10" defaultRowHeight="12.75" x14ac:dyDescent="0.2"/>
  <cols>
    <col min="1" max="1" width="37.5703125" style="110" customWidth="1"/>
    <col min="2" max="2" width="12.140625" style="110" customWidth="1"/>
    <col min="3" max="3" width="9.5703125" style="110" customWidth="1"/>
    <col min="4" max="5" width="19.7109375" style="110" customWidth="1"/>
    <col min="6" max="6" width="12.140625" style="110" customWidth="1"/>
    <col min="7" max="7" width="9.5703125" style="110" customWidth="1"/>
    <col min="8" max="9" width="19.7109375" style="110" customWidth="1"/>
    <col min="10" max="10" width="12.140625" style="110" customWidth="1"/>
    <col min="11" max="11" width="9.5703125" style="110" customWidth="1"/>
    <col min="12" max="13" width="19.7109375" style="110" customWidth="1"/>
    <col min="14" max="14" width="12.140625" style="110" customWidth="1"/>
    <col min="15" max="15" width="9.5703125" style="110" customWidth="1"/>
    <col min="16" max="17" width="19.7109375" style="110" customWidth="1"/>
    <col min="18" max="18" width="12.140625" style="110" customWidth="1"/>
    <col min="19" max="19" width="9.5703125" style="110" customWidth="1"/>
    <col min="20" max="21" width="19.7109375" style="110" customWidth="1"/>
    <col min="22" max="22" width="12.140625" style="110" customWidth="1"/>
    <col min="23" max="23" width="9.5703125" style="110" customWidth="1"/>
    <col min="24" max="25" width="19.7109375" style="110" customWidth="1"/>
    <col min="26" max="232" width="11.42578125" style="110"/>
    <col min="233" max="233" width="12.140625" style="110" customWidth="1"/>
    <col min="234" max="234" width="37.5703125" style="110" customWidth="1"/>
    <col min="235" max="237" width="16.85546875" style="110" customWidth="1"/>
    <col min="238" max="238" width="17.5703125" style="110" customWidth="1"/>
    <col min="239" max="242" width="16.85546875" style="110" customWidth="1"/>
    <col min="243" max="243" width="20.42578125" style="110" customWidth="1"/>
    <col min="244" max="244" width="21.42578125" style="110" bestFit="1" customWidth="1"/>
    <col min="245" max="245" width="16.7109375" style="110" customWidth="1"/>
    <col min="246" max="246" width="14.85546875" style="110" customWidth="1"/>
    <col min="247" max="247" width="17.7109375" style="110" customWidth="1"/>
    <col min="248" max="488" width="11.42578125" style="110"/>
    <col min="489" max="489" width="12.140625" style="110" customWidth="1"/>
    <col min="490" max="490" width="37.5703125" style="110" customWidth="1"/>
    <col min="491" max="493" width="16.85546875" style="110" customWidth="1"/>
    <col min="494" max="494" width="17.5703125" style="110" customWidth="1"/>
    <col min="495" max="498" width="16.85546875" style="110" customWidth="1"/>
    <col min="499" max="499" width="20.42578125" style="110" customWidth="1"/>
    <col min="500" max="500" width="21.42578125" style="110" bestFit="1" customWidth="1"/>
    <col min="501" max="501" width="16.7109375" style="110" customWidth="1"/>
    <col min="502" max="502" width="14.85546875" style="110" customWidth="1"/>
    <col min="503" max="503" width="17.7109375" style="110" customWidth="1"/>
    <col min="504" max="744" width="11.42578125" style="110"/>
    <col min="745" max="745" width="12.140625" style="110" customWidth="1"/>
    <col min="746" max="746" width="37.5703125" style="110" customWidth="1"/>
    <col min="747" max="749" width="16.85546875" style="110" customWidth="1"/>
    <col min="750" max="750" width="17.5703125" style="110" customWidth="1"/>
    <col min="751" max="754" width="16.85546875" style="110" customWidth="1"/>
    <col min="755" max="755" width="20.42578125" style="110" customWidth="1"/>
    <col min="756" max="756" width="21.42578125" style="110" bestFit="1" customWidth="1"/>
    <col min="757" max="757" width="16.7109375" style="110" customWidth="1"/>
    <col min="758" max="758" width="14.85546875" style="110" customWidth="1"/>
    <col min="759" max="759" width="17.7109375" style="110" customWidth="1"/>
    <col min="760" max="1000" width="11.42578125" style="110"/>
    <col min="1001" max="1001" width="12.140625" style="110" customWidth="1"/>
    <col min="1002" max="1002" width="37.5703125" style="110" customWidth="1"/>
    <col min="1003" max="1005" width="16.85546875" style="110" customWidth="1"/>
    <col min="1006" max="1006" width="17.5703125" style="110" customWidth="1"/>
    <col min="1007" max="1010" width="16.85546875" style="110" customWidth="1"/>
    <col min="1011" max="1011" width="20.42578125" style="110" customWidth="1"/>
    <col min="1012" max="1012" width="21.42578125" style="110" bestFit="1" customWidth="1"/>
    <col min="1013" max="1013" width="16.7109375" style="110" customWidth="1"/>
    <col min="1014" max="1014" width="14.85546875" style="110" customWidth="1"/>
    <col min="1015" max="1015" width="17.7109375" style="110" customWidth="1"/>
    <col min="1016" max="1256" width="11.42578125" style="110"/>
    <col min="1257" max="1257" width="12.140625" style="110" customWidth="1"/>
    <col min="1258" max="1258" width="37.5703125" style="110" customWidth="1"/>
    <col min="1259" max="1261" width="16.85546875" style="110" customWidth="1"/>
    <col min="1262" max="1262" width="17.5703125" style="110" customWidth="1"/>
    <col min="1263" max="1266" width="16.85546875" style="110" customWidth="1"/>
    <col min="1267" max="1267" width="20.42578125" style="110" customWidth="1"/>
    <col min="1268" max="1268" width="21.42578125" style="110" bestFit="1" customWidth="1"/>
    <col min="1269" max="1269" width="16.7109375" style="110" customWidth="1"/>
    <col min="1270" max="1270" width="14.85546875" style="110" customWidth="1"/>
    <col min="1271" max="1271" width="17.7109375" style="110" customWidth="1"/>
    <col min="1272" max="1512" width="11.42578125" style="110"/>
    <col min="1513" max="1513" width="12.140625" style="110" customWidth="1"/>
    <col min="1514" max="1514" width="37.5703125" style="110" customWidth="1"/>
    <col min="1515" max="1517" width="16.85546875" style="110" customWidth="1"/>
    <col min="1518" max="1518" width="17.5703125" style="110" customWidth="1"/>
    <col min="1519" max="1522" width="16.85546875" style="110" customWidth="1"/>
    <col min="1523" max="1523" width="20.42578125" style="110" customWidth="1"/>
    <col min="1524" max="1524" width="21.42578125" style="110" bestFit="1" customWidth="1"/>
    <col min="1525" max="1525" width="16.7109375" style="110" customWidth="1"/>
    <col min="1526" max="1526" width="14.85546875" style="110" customWidth="1"/>
    <col min="1527" max="1527" width="17.7109375" style="110" customWidth="1"/>
    <col min="1528" max="1768" width="11.42578125" style="110"/>
    <col min="1769" max="1769" width="12.140625" style="110" customWidth="1"/>
    <col min="1770" max="1770" width="37.5703125" style="110" customWidth="1"/>
    <col min="1771" max="1773" width="16.85546875" style="110" customWidth="1"/>
    <col min="1774" max="1774" width="17.5703125" style="110" customWidth="1"/>
    <col min="1775" max="1778" width="16.85546875" style="110" customWidth="1"/>
    <col min="1779" max="1779" width="20.42578125" style="110" customWidth="1"/>
    <col min="1780" max="1780" width="21.42578125" style="110" bestFit="1" customWidth="1"/>
    <col min="1781" max="1781" width="16.7109375" style="110" customWidth="1"/>
    <col min="1782" max="1782" width="14.85546875" style="110" customWidth="1"/>
    <col min="1783" max="1783" width="17.7109375" style="110" customWidth="1"/>
    <col min="1784" max="2024" width="11.42578125" style="110"/>
    <col min="2025" max="2025" width="12.140625" style="110" customWidth="1"/>
    <col min="2026" max="2026" width="37.5703125" style="110" customWidth="1"/>
    <col min="2027" max="2029" width="16.85546875" style="110" customWidth="1"/>
    <col min="2030" max="2030" width="17.5703125" style="110" customWidth="1"/>
    <col min="2031" max="2034" width="16.85546875" style="110" customWidth="1"/>
    <col min="2035" max="2035" width="20.42578125" style="110" customWidth="1"/>
    <col min="2036" max="2036" width="21.42578125" style="110" bestFit="1" customWidth="1"/>
    <col min="2037" max="2037" width="16.7109375" style="110" customWidth="1"/>
    <col min="2038" max="2038" width="14.85546875" style="110" customWidth="1"/>
    <col min="2039" max="2039" width="17.7109375" style="110" customWidth="1"/>
    <col min="2040" max="2280" width="11.42578125" style="110"/>
    <col min="2281" max="2281" width="12.140625" style="110" customWidth="1"/>
    <col min="2282" max="2282" width="37.5703125" style="110" customWidth="1"/>
    <col min="2283" max="2285" width="16.85546875" style="110" customWidth="1"/>
    <col min="2286" max="2286" width="17.5703125" style="110" customWidth="1"/>
    <col min="2287" max="2290" width="16.85546875" style="110" customWidth="1"/>
    <col min="2291" max="2291" width="20.42578125" style="110" customWidth="1"/>
    <col min="2292" max="2292" width="21.42578125" style="110" bestFit="1" customWidth="1"/>
    <col min="2293" max="2293" width="16.7109375" style="110" customWidth="1"/>
    <col min="2294" max="2294" width="14.85546875" style="110" customWidth="1"/>
    <col min="2295" max="2295" width="17.7109375" style="110" customWidth="1"/>
    <col min="2296" max="2536" width="11.42578125" style="110"/>
    <col min="2537" max="2537" width="12.140625" style="110" customWidth="1"/>
    <col min="2538" max="2538" width="37.5703125" style="110" customWidth="1"/>
    <col min="2539" max="2541" width="16.85546875" style="110" customWidth="1"/>
    <col min="2542" max="2542" width="17.5703125" style="110" customWidth="1"/>
    <col min="2543" max="2546" width="16.85546875" style="110" customWidth="1"/>
    <col min="2547" max="2547" width="20.42578125" style="110" customWidth="1"/>
    <col min="2548" max="2548" width="21.42578125" style="110" bestFit="1" customWidth="1"/>
    <col min="2549" max="2549" width="16.7109375" style="110" customWidth="1"/>
    <col min="2550" max="2550" width="14.85546875" style="110" customWidth="1"/>
    <col min="2551" max="2551" width="17.7109375" style="110" customWidth="1"/>
    <col min="2552" max="2792" width="11.42578125" style="110"/>
    <col min="2793" max="2793" width="12.140625" style="110" customWidth="1"/>
    <col min="2794" max="2794" width="37.5703125" style="110" customWidth="1"/>
    <col min="2795" max="2797" width="16.85546875" style="110" customWidth="1"/>
    <col min="2798" max="2798" width="17.5703125" style="110" customWidth="1"/>
    <col min="2799" max="2802" width="16.85546875" style="110" customWidth="1"/>
    <col min="2803" max="2803" width="20.42578125" style="110" customWidth="1"/>
    <col min="2804" max="2804" width="21.42578125" style="110" bestFit="1" customWidth="1"/>
    <col min="2805" max="2805" width="16.7109375" style="110" customWidth="1"/>
    <col min="2806" max="2806" width="14.85546875" style="110" customWidth="1"/>
    <col min="2807" max="2807" width="17.7109375" style="110" customWidth="1"/>
    <col min="2808" max="3048" width="11.42578125" style="110"/>
    <col min="3049" max="3049" width="12.140625" style="110" customWidth="1"/>
    <col min="3050" max="3050" width="37.5703125" style="110" customWidth="1"/>
    <col min="3051" max="3053" width="16.85546875" style="110" customWidth="1"/>
    <col min="3054" max="3054" width="17.5703125" style="110" customWidth="1"/>
    <col min="3055" max="3058" width="16.85546875" style="110" customWidth="1"/>
    <col min="3059" max="3059" width="20.42578125" style="110" customWidth="1"/>
    <col min="3060" max="3060" width="21.42578125" style="110" bestFit="1" customWidth="1"/>
    <col min="3061" max="3061" width="16.7109375" style="110" customWidth="1"/>
    <col min="3062" max="3062" width="14.85546875" style="110" customWidth="1"/>
    <col min="3063" max="3063" width="17.7109375" style="110" customWidth="1"/>
    <col min="3064" max="3304" width="11.42578125" style="110"/>
    <col min="3305" max="3305" width="12.140625" style="110" customWidth="1"/>
    <col min="3306" max="3306" width="37.5703125" style="110" customWidth="1"/>
    <col min="3307" max="3309" width="16.85546875" style="110" customWidth="1"/>
    <col min="3310" max="3310" width="17.5703125" style="110" customWidth="1"/>
    <col min="3311" max="3314" width="16.85546875" style="110" customWidth="1"/>
    <col min="3315" max="3315" width="20.42578125" style="110" customWidth="1"/>
    <col min="3316" max="3316" width="21.42578125" style="110" bestFit="1" customWidth="1"/>
    <col min="3317" max="3317" width="16.7109375" style="110" customWidth="1"/>
    <col min="3318" max="3318" width="14.85546875" style="110" customWidth="1"/>
    <col min="3319" max="3319" width="17.7109375" style="110" customWidth="1"/>
    <col min="3320" max="3560" width="11.42578125" style="110"/>
    <col min="3561" max="3561" width="12.140625" style="110" customWidth="1"/>
    <col min="3562" max="3562" width="37.5703125" style="110" customWidth="1"/>
    <col min="3563" max="3565" width="16.85546875" style="110" customWidth="1"/>
    <col min="3566" max="3566" width="17.5703125" style="110" customWidth="1"/>
    <col min="3567" max="3570" width="16.85546875" style="110" customWidth="1"/>
    <col min="3571" max="3571" width="20.42578125" style="110" customWidth="1"/>
    <col min="3572" max="3572" width="21.42578125" style="110" bestFit="1" customWidth="1"/>
    <col min="3573" max="3573" width="16.7109375" style="110" customWidth="1"/>
    <col min="3574" max="3574" width="14.85546875" style="110" customWidth="1"/>
    <col min="3575" max="3575" width="17.7109375" style="110" customWidth="1"/>
    <col min="3576" max="3816" width="11.42578125" style="110"/>
    <col min="3817" max="3817" width="12.140625" style="110" customWidth="1"/>
    <col min="3818" max="3818" width="37.5703125" style="110" customWidth="1"/>
    <col min="3819" max="3821" width="16.85546875" style="110" customWidth="1"/>
    <col min="3822" max="3822" width="17.5703125" style="110" customWidth="1"/>
    <col min="3823" max="3826" width="16.85546875" style="110" customWidth="1"/>
    <col min="3827" max="3827" width="20.42578125" style="110" customWidth="1"/>
    <col min="3828" max="3828" width="21.42578125" style="110" bestFit="1" customWidth="1"/>
    <col min="3829" max="3829" width="16.7109375" style="110" customWidth="1"/>
    <col min="3830" max="3830" width="14.85546875" style="110" customWidth="1"/>
    <col min="3831" max="3831" width="17.7109375" style="110" customWidth="1"/>
    <col min="3832" max="4072" width="11.42578125" style="110"/>
    <col min="4073" max="4073" width="12.140625" style="110" customWidth="1"/>
    <col min="4074" max="4074" width="37.5703125" style="110" customWidth="1"/>
    <col min="4075" max="4077" width="16.85546875" style="110" customWidth="1"/>
    <col min="4078" max="4078" width="17.5703125" style="110" customWidth="1"/>
    <col min="4079" max="4082" width="16.85546875" style="110" customWidth="1"/>
    <col min="4083" max="4083" width="20.42578125" style="110" customWidth="1"/>
    <col min="4084" max="4084" width="21.42578125" style="110" bestFit="1" customWidth="1"/>
    <col min="4085" max="4085" width="16.7109375" style="110" customWidth="1"/>
    <col min="4086" max="4086" width="14.85546875" style="110" customWidth="1"/>
    <col min="4087" max="4087" width="17.7109375" style="110" customWidth="1"/>
    <col min="4088" max="4328" width="11.42578125" style="110"/>
    <col min="4329" max="4329" width="12.140625" style="110" customWidth="1"/>
    <col min="4330" max="4330" width="37.5703125" style="110" customWidth="1"/>
    <col min="4331" max="4333" width="16.85546875" style="110" customWidth="1"/>
    <col min="4334" max="4334" width="17.5703125" style="110" customWidth="1"/>
    <col min="4335" max="4338" width="16.85546875" style="110" customWidth="1"/>
    <col min="4339" max="4339" width="20.42578125" style="110" customWidth="1"/>
    <col min="4340" max="4340" width="21.42578125" style="110" bestFit="1" customWidth="1"/>
    <col min="4341" max="4341" width="16.7109375" style="110" customWidth="1"/>
    <col min="4342" max="4342" width="14.85546875" style="110" customWidth="1"/>
    <col min="4343" max="4343" width="17.7109375" style="110" customWidth="1"/>
    <col min="4344" max="4584" width="11.42578125" style="110"/>
    <col min="4585" max="4585" width="12.140625" style="110" customWidth="1"/>
    <col min="4586" max="4586" width="37.5703125" style="110" customWidth="1"/>
    <col min="4587" max="4589" width="16.85546875" style="110" customWidth="1"/>
    <col min="4590" max="4590" width="17.5703125" style="110" customWidth="1"/>
    <col min="4591" max="4594" width="16.85546875" style="110" customWidth="1"/>
    <col min="4595" max="4595" width="20.42578125" style="110" customWidth="1"/>
    <col min="4596" max="4596" width="21.42578125" style="110" bestFit="1" customWidth="1"/>
    <col min="4597" max="4597" width="16.7109375" style="110" customWidth="1"/>
    <col min="4598" max="4598" width="14.85546875" style="110" customWidth="1"/>
    <col min="4599" max="4599" width="17.7109375" style="110" customWidth="1"/>
    <col min="4600" max="4840" width="11.42578125" style="110"/>
    <col min="4841" max="4841" width="12.140625" style="110" customWidth="1"/>
    <col min="4842" max="4842" width="37.5703125" style="110" customWidth="1"/>
    <col min="4843" max="4845" width="16.85546875" style="110" customWidth="1"/>
    <col min="4846" max="4846" width="17.5703125" style="110" customWidth="1"/>
    <col min="4847" max="4850" width="16.85546875" style="110" customWidth="1"/>
    <col min="4851" max="4851" width="20.42578125" style="110" customWidth="1"/>
    <col min="4852" max="4852" width="21.42578125" style="110" bestFit="1" customWidth="1"/>
    <col min="4853" max="4853" width="16.7109375" style="110" customWidth="1"/>
    <col min="4854" max="4854" width="14.85546875" style="110" customWidth="1"/>
    <col min="4855" max="4855" width="17.7109375" style="110" customWidth="1"/>
    <col min="4856" max="5096" width="11.42578125" style="110"/>
    <col min="5097" max="5097" width="12.140625" style="110" customWidth="1"/>
    <col min="5098" max="5098" width="37.5703125" style="110" customWidth="1"/>
    <col min="5099" max="5101" width="16.85546875" style="110" customWidth="1"/>
    <col min="5102" max="5102" width="17.5703125" style="110" customWidth="1"/>
    <col min="5103" max="5106" width="16.85546875" style="110" customWidth="1"/>
    <col min="5107" max="5107" width="20.42578125" style="110" customWidth="1"/>
    <col min="5108" max="5108" width="21.42578125" style="110" bestFit="1" customWidth="1"/>
    <col min="5109" max="5109" width="16.7109375" style="110" customWidth="1"/>
    <col min="5110" max="5110" width="14.85546875" style="110" customWidth="1"/>
    <col min="5111" max="5111" width="17.7109375" style="110" customWidth="1"/>
    <col min="5112" max="5352" width="11.42578125" style="110"/>
    <col min="5353" max="5353" width="12.140625" style="110" customWidth="1"/>
    <col min="5354" max="5354" width="37.5703125" style="110" customWidth="1"/>
    <col min="5355" max="5357" width="16.85546875" style="110" customWidth="1"/>
    <col min="5358" max="5358" width="17.5703125" style="110" customWidth="1"/>
    <col min="5359" max="5362" width="16.85546875" style="110" customWidth="1"/>
    <col min="5363" max="5363" width="20.42578125" style="110" customWidth="1"/>
    <col min="5364" max="5364" width="21.42578125" style="110" bestFit="1" customWidth="1"/>
    <col min="5365" max="5365" width="16.7109375" style="110" customWidth="1"/>
    <col min="5366" max="5366" width="14.85546875" style="110" customWidth="1"/>
    <col min="5367" max="5367" width="17.7109375" style="110" customWidth="1"/>
    <col min="5368" max="5608" width="11.42578125" style="110"/>
    <col min="5609" max="5609" width="12.140625" style="110" customWidth="1"/>
    <col min="5610" max="5610" width="37.5703125" style="110" customWidth="1"/>
    <col min="5611" max="5613" width="16.85546875" style="110" customWidth="1"/>
    <col min="5614" max="5614" width="17.5703125" style="110" customWidth="1"/>
    <col min="5615" max="5618" width="16.85546875" style="110" customWidth="1"/>
    <col min="5619" max="5619" width="20.42578125" style="110" customWidth="1"/>
    <col min="5620" max="5620" width="21.42578125" style="110" bestFit="1" customWidth="1"/>
    <col min="5621" max="5621" width="16.7109375" style="110" customWidth="1"/>
    <col min="5622" max="5622" width="14.85546875" style="110" customWidth="1"/>
    <col min="5623" max="5623" width="17.7109375" style="110" customWidth="1"/>
    <col min="5624" max="5864" width="11.42578125" style="110"/>
    <col min="5865" max="5865" width="12.140625" style="110" customWidth="1"/>
    <col min="5866" max="5866" width="37.5703125" style="110" customWidth="1"/>
    <col min="5867" max="5869" width="16.85546875" style="110" customWidth="1"/>
    <col min="5870" max="5870" width="17.5703125" style="110" customWidth="1"/>
    <col min="5871" max="5874" width="16.85546875" style="110" customWidth="1"/>
    <col min="5875" max="5875" width="20.42578125" style="110" customWidth="1"/>
    <col min="5876" max="5876" width="21.42578125" style="110" bestFit="1" customWidth="1"/>
    <col min="5877" max="5877" width="16.7109375" style="110" customWidth="1"/>
    <col min="5878" max="5878" width="14.85546875" style="110" customWidth="1"/>
    <col min="5879" max="5879" width="17.7109375" style="110" customWidth="1"/>
    <col min="5880" max="6120" width="11.42578125" style="110"/>
    <col min="6121" max="6121" width="12.140625" style="110" customWidth="1"/>
    <col min="6122" max="6122" width="37.5703125" style="110" customWidth="1"/>
    <col min="6123" max="6125" width="16.85546875" style="110" customWidth="1"/>
    <col min="6126" max="6126" width="17.5703125" style="110" customWidth="1"/>
    <col min="6127" max="6130" width="16.85546875" style="110" customWidth="1"/>
    <col min="6131" max="6131" width="20.42578125" style="110" customWidth="1"/>
    <col min="6132" max="6132" width="21.42578125" style="110" bestFit="1" customWidth="1"/>
    <col min="6133" max="6133" width="16.7109375" style="110" customWidth="1"/>
    <col min="6134" max="6134" width="14.85546875" style="110" customWidth="1"/>
    <col min="6135" max="6135" width="17.7109375" style="110" customWidth="1"/>
    <col min="6136" max="6376" width="11.42578125" style="110"/>
    <col min="6377" max="6377" width="12.140625" style="110" customWidth="1"/>
    <col min="6378" max="6378" width="37.5703125" style="110" customWidth="1"/>
    <col min="6379" max="6381" width="16.85546875" style="110" customWidth="1"/>
    <col min="6382" max="6382" width="17.5703125" style="110" customWidth="1"/>
    <col min="6383" max="6386" width="16.85546875" style="110" customWidth="1"/>
    <col min="6387" max="6387" width="20.42578125" style="110" customWidth="1"/>
    <col min="6388" max="6388" width="21.42578125" style="110" bestFit="1" customWidth="1"/>
    <col min="6389" max="6389" width="16.7109375" style="110" customWidth="1"/>
    <col min="6390" max="6390" width="14.85546875" style="110" customWidth="1"/>
    <col min="6391" max="6391" width="17.7109375" style="110" customWidth="1"/>
    <col min="6392" max="6632" width="11.42578125" style="110"/>
    <col min="6633" max="6633" width="12.140625" style="110" customWidth="1"/>
    <col min="6634" max="6634" width="37.5703125" style="110" customWidth="1"/>
    <col min="6635" max="6637" width="16.85546875" style="110" customWidth="1"/>
    <col min="6638" max="6638" width="17.5703125" style="110" customWidth="1"/>
    <col min="6639" max="6642" width="16.85546875" style="110" customWidth="1"/>
    <col min="6643" max="6643" width="20.42578125" style="110" customWidth="1"/>
    <col min="6644" max="6644" width="21.42578125" style="110" bestFit="1" customWidth="1"/>
    <col min="6645" max="6645" width="16.7109375" style="110" customWidth="1"/>
    <col min="6646" max="6646" width="14.85546875" style="110" customWidth="1"/>
    <col min="6647" max="6647" width="17.7109375" style="110" customWidth="1"/>
    <col min="6648" max="6888" width="11.42578125" style="110"/>
    <col min="6889" max="6889" width="12.140625" style="110" customWidth="1"/>
    <col min="6890" max="6890" width="37.5703125" style="110" customWidth="1"/>
    <col min="6891" max="6893" width="16.85546875" style="110" customWidth="1"/>
    <col min="6894" max="6894" width="17.5703125" style="110" customWidth="1"/>
    <col min="6895" max="6898" width="16.85546875" style="110" customWidth="1"/>
    <col min="6899" max="6899" width="20.42578125" style="110" customWidth="1"/>
    <col min="6900" max="6900" width="21.42578125" style="110" bestFit="1" customWidth="1"/>
    <col min="6901" max="6901" width="16.7109375" style="110" customWidth="1"/>
    <col min="6902" max="6902" width="14.85546875" style="110" customWidth="1"/>
    <col min="6903" max="6903" width="17.7109375" style="110" customWidth="1"/>
    <col min="6904" max="7144" width="11.42578125" style="110"/>
    <col min="7145" max="7145" width="12.140625" style="110" customWidth="1"/>
    <col min="7146" max="7146" width="37.5703125" style="110" customWidth="1"/>
    <col min="7147" max="7149" width="16.85546875" style="110" customWidth="1"/>
    <col min="7150" max="7150" width="17.5703125" style="110" customWidth="1"/>
    <col min="7151" max="7154" width="16.85546875" style="110" customWidth="1"/>
    <col min="7155" max="7155" width="20.42578125" style="110" customWidth="1"/>
    <col min="7156" max="7156" width="21.42578125" style="110" bestFit="1" customWidth="1"/>
    <col min="7157" max="7157" width="16.7109375" style="110" customWidth="1"/>
    <col min="7158" max="7158" width="14.85546875" style="110" customWidth="1"/>
    <col min="7159" max="7159" width="17.7109375" style="110" customWidth="1"/>
    <col min="7160" max="7400" width="11.42578125" style="110"/>
    <col min="7401" max="7401" width="12.140625" style="110" customWidth="1"/>
    <col min="7402" max="7402" width="37.5703125" style="110" customWidth="1"/>
    <col min="7403" max="7405" width="16.85546875" style="110" customWidth="1"/>
    <col min="7406" max="7406" width="17.5703125" style="110" customWidth="1"/>
    <col min="7407" max="7410" width="16.85546875" style="110" customWidth="1"/>
    <col min="7411" max="7411" width="20.42578125" style="110" customWidth="1"/>
    <col min="7412" max="7412" width="21.42578125" style="110" bestFit="1" customWidth="1"/>
    <col min="7413" max="7413" width="16.7109375" style="110" customWidth="1"/>
    <col min="7414" max="7414" width="14.85546875" style="110" customWidth="1"/>
    <col min="7415" max="7415" width="17.7109375" style="110" customWidth="1"/>
    <col min="7416" max="7656" width="11.42578125" style="110"/>
    <col min="7657" max="7657" width="12.140625" style="110" customWidth="1"/>
    <col min="7658" max="7658" width="37.5703125" style="110" customWidth="1"/>
    <col min="7659" max="7661" width="16.85546875" style="110" customWidth="1"/>
    <col min="7662" max="7662" width="17.5703125" style="110" customWidth="1"/>
    <col min="7663" max="7666" width="16.85546875" style="110" customWidth="1"/>
    <col min="7667" max="7667" width="20.42578125" style="110" customWidth="1"/>
    <col min="7668" max="7668" width="21.42578125" style="110" bestFit="1" customWidth="1"/>
    <col min="7669" max="7669" width="16.7109375" style="110" customWidth="1"/>
    <col min="7670" max="7670" width="14.85546875" style="110" customWidth="1"/>
    <col min="7671" max="7671" width="17.7109375" style="110" customWidth="1"/>
    <col min="7672" max="7912" width="11.42578125" style="110"/>
    <col min="7913" max="7913" width="12.140625" style="110" customWidth="1"/>
    <col min="7914" max="7914" width="37.5703125" style="110" customWidth="1"/>
    <col min="7915" max="7917" width="16.85546875" style="110" customWidth="1"/>
    <col min="7918" max="7918" width="17.5703125" style="110" customWidth="1"/>
    <col min="7919" max="7922" width="16.85546875" style="110" customWidth="1"/>
    <col min="7923" max="7923" width="20.42578125" style="110" customWidth="1"/>
    <col min="7924" max="7924" width="21.42578125" style="110" bestFit="1" customWidth="1"/>
    <col min="7925" max="7925" width="16.7109375" style="110" customWidth="1"/>
    <col min="7926" max="7926" width="14.85546875" style="110" customWidth="1"/>
    <col min="7927" max="7927" width="17.7109375" style="110" customWidth="1"/>
    <col min="7928" max="8168" width="11.42578125" style="110"/>
    <col min="8169" max="8169" width="12.140625" style="110" customWidth="1"/>
    <col min="8170" max="8170" width="37.5703125" style="110" customWidth="1"/>
    <col min="8171" max="8173" width="16.85546875" style="110" customWidth="1"/>
    <col min="8174" max="8174" width="17.5703125" style="110" customWidth="1"/>
    <col min="8175" max="8178" width="16.85546875" style="110" customWidth="1"/>
    <col min="8179" max="8179" width="20.42578125" style="110" customWidth="1"/>
    <col min="8180" max="8180" width="21.42578125" style="110" bestFit="1" customWidth="1"/>
    <col min="8181" max="8181" width="16.7109375" style="110" customWidth="1"/>
    <col min="8182" max="8182" width="14.85546875" style="110" customWidth="1"/>
    <col min="8183" max="8183" width="17.7109375" style="110" customWidth="1"/>
    <col min="8184" max="8424" width="11.42578125" style="110"/>
    <col min="8425" max="8425" width="12.140625" style="110" customWidth="1"/>
    <col min="8426" max="8426" width="37.5703125" style="110" customWidth="1"/>
    <col min="8427" max="8429" width="16.85546875" style="110" customWidth="1"/>
    <col min="8430" max="8430" width="17.5703125" style="110" customWidth="1"/>
    <col min="8431" max="8434" width="16.85546875" style="110" customWidth="1"/>
    <col min="8435" max="8435" width="20.42578125" style="110" customWidth="1"/>
    <col min="8436" max="8436" width="21.42578125" style="110" bestFit="1" customWidth="1"/>
    <col min="8437" max="8437" width="16.7109375" style="110" customWidth="1"/>
    <col min="8438" max="8438" width="14.85546875" style="110" customWidth="1"/>
    <col min="8439" max="8439" width="17.7109375" style="110" customWidth="1"/>
    <col min="8440" max="8680" width="11.42578125" style="110"/>
    <col min="8681" max="8681" width="12.140625" style="110" customWidth="1"/>
    <col min="8682" max="8682" width="37.5703125" style="110" customWidth="1"/>
    <col min="8683" max="8685" width="16.85546875" style="110" customWidth="1"/>
    <col min="8686" max="8686" width="17.5703125" style="110" customWidth="1"/>
    <col min="8687" max="8690" width="16.85546875" style="110" customWidth="1"/>
    <col min="8691" max="8691" width="20.42578125" style="110" customWidth="1"/>
    <col min="8692" max="8692" width="21.42578125" style="110" bestFit="1" customWidth="1"/>
    <col min="8693" max="8693" width="16.7109375" style="110" customWidth="1"/>
    <col min="8694" max="8694" width="14.85546875" style="110" customWidth="1"/>
    <col min="8695" max="8695" width="17.7109375" style="110" customWidth="1"/>
    <col min="8696" max="8936" width="11.42578125" style="110"/>
    <col min="8937" max="8937" width="12.140625" style="110" customWidth="1"/>
    <col min="8938" max="8938" width="37.5703125" style="110" customWidth="1"/>
    <col min="8939" max="8941" width="16.85546875" style="110" customWidth="1"/>
    <col min="8942" max="8942" width="17.5703125" style="110" customWidth="1"/>
    <col min="8943" max="8946" width="16.85546875" style="110" customWidth="1"/>
    <col min="8947" max="8947" width="20.42578125" style="110" customWidth="1"/>
    <col min="8948" max="8948" width="21.42578125" style="110" bestFit="1" customWidth="1"/>
    <col min="8949" max="8949" width="16.7109375" style="110" customWidth="1"/>
    <col min="8950" max="8950" width="14.85546875" style="110" customWidth="1"/>
    <col min="8951" max="8951" width="17.7109375" style="110" customWidth="1"/>
    <col min="8952" max="9192" width="11.42578125" style="110"/>
    <col min="9193" max="9193" width="12.140625" style="110" customWidth="1"/>
    <col min="9194" max="9194" width="37.5703125" style="110" customWidth="1"/>
    <col min="9195" max="9197" width="16.85546875" style="110" customWidth="1"/>
    <col min="9198" max="9198" width="17.5703125" style="110" customWidth="1"/>
    <col min="9199" max="9202" width="16.85546875" style="110" customWidth="1"/>
    <col min="9203" max="9203" width="20.42578125" style="110" customWidth="1"/>
    <col min="9204" max="9204" width="21.42578125" style="110" bestFit="1" customWidth="1"/>
    <col min="9205" max="9205" width="16.7109375" style="110" customWidth="1"/>
    <col min="9206" max="9206" width="14.85546875" style="110" customWidth="1"/>
    <col min="9207" max="9207" width="17.7109375" style="110" customWidth="1"/>
    <col min="9208" max="9448" width="11.42578125" style="110"/>
    <col min="9449" max="9449" width="12.140625" style="110" customWidth="1"/>
    <col min="9450" max="9450" width="37.5703125" style="110" customWidth="1"/>
    <col min="9451" max="9453" width="16.85546875" style="110" customWidth="1"/>
    <col min="9454" max="9454" width="17.5703125" style="110" customWidth="1"/>
    <col min="9455" max="9458" width="16.85546875" style="110" customWidth="1"/>
    <col min="9459" max="9459" width="20.42578125" style="110" customWidth="1"/>
    <col min="9460" max="9460" width="21.42578125" style="110" bestFit="1" customWidth="1"/>
    <col min="9461" max="9461" width="16.7109375" style="110" customWidth="1"/>
    <col min="9462" max="9462" width="14.85546875" style="110" customWidth="1"/>
    <col min="9463" max="9463" width="17.7109375" style="110" customWidth="1"/>
    <col min="9464" max="9704" width="11.42578125" style="110"/>
    <col min="9705" max="9705" width="12.140625" style="110" customWidth="1"/>
    <col min="9706" max="9706" width="37.5703125" style="110" customWidth="1"/>
    <col min="9707" max="9709" width="16.85546875" style="110" customWidth="1"/>
    <col min="9710" max="9710" width="17.5703125" style="110" customWidth="1"/>
    <col min="9711" max="9714" width="16.85546875" style="110" customWidth="1"/>
    <col min="9715" max="9715" width="20.42578125" style="110" customWidth="1"/>
    <col min="9716" max="9716" width="21.42578125" style="110" bestFit="1" customWidth="1"/>
    <col min="9717" max="9717" width="16.7109375" style="110" customWidth="1"/>
    <col min="9718" max="9718" width="14.85546875" style="110" customWidth="1"/>
    <col min="9719" max="9719" width="17.7109375" style="110" customWidth="1"/>
    <col min="9720" max="9960" width="11.42578125" style="110"/>
    <col min="9961" max="9961" width="12.140625" style="110" customWidth="1"/>
    <col min="9962" max="9962" width="37.5703125" style="110" customWidth="1"/>
    <col min="9963" max="9965" width="16.85546875" style="110" customWidth="1"/>
    <col min="9966" max="9966" width="17.5703125" style="110" customWidth="1"/>
    <col min="9967" max="9970" width="16.85546875" style="110" customWidth="1"/>
    <col min="9971" max="9971" width="20.42578125" style="110" customWidth="1"/>
    <col min="9972" max="9972" width="21.42578125" style="110" bestFit="1" customWidth="1"/>
    <col min="9973" max="9973" width="16.7109375" style="110" customWidth="1"/>
    <col min="9974" max="9974" width="14.85546875" style="110" customWidth="1"/>
    <col min="9975" max="9975" width="17.7109375" style="110" customWidth="1"/>
    <col min="9976" max="10216" width="11.42578125" style="110"/>
    <col min="10217" max="10217" width="12.140625" style="110" customWidth="1"/>
    <col min="10218" max="10218" width="37.5703125" style="110" customWidth="1"/>
    <col min="10219" max="10221" width="16.85546875" style="110" customWidth="1"/>
    <col min="10222" max="10222" width="17.5703125" style="110" customWidth="1"/>
    <col min="10223" max="10226" width="16.85546875" style="110" customWidth="1"/>
    <col min="10227" max="10227" width="20.42578125" style="110" customWidth="1"/>
    <col min="10228" max="10228" width="21.42578125" style="110" bestFit="1" customWidth="1"/>
    <col min="10229" max="10229" width="16.7109375" style="110" customWidth="1"/>
    <col min="10230" max="10230" width="14.85546875" style="110" customWidth="1"/>
    <col min="10231" max="10231" width="17.7109375" style="110" customWidth="1"/>
    <col min="10232" max="10472" width="11.42578125" style="110"/>
    <col min="10473" max="10473" width="12.140625" style="110" customWidth="1"/>
    <col min="10474" max="10474" width="37.5703125" style="110" customWidth="1"/>
    <col min="10475" max="10477" width="16.85546875" style="110" customWidth="1"/>
    <col min="10478" max="10478" width="17.5703125" style="110" customWidth="1"/>
    <col min="10479" max="10482" width="16.85546875" style="110" customWidth="1"/>
    <col min="10483" max="10483" width="20.42578125" style="110" customWidth="1"/>
    <col min="10484" max="10484" width="21.42578125" style="110" bestFit="1" customWidth="1"/>
    <col min="10485" max="10485" width="16.7109375" style="110" customWidth="1"/>
    <col min="10486" max="10486" width="14.85546875" style="110" customWidth="1"/>
    <col min="10487" max="10487" width="17.7109375" style="110" customWidth="1"/>
    <col min="10488" max="10728" width="11.42578125" style="110"/>
    <col min="10729" max="10729" width="12.140625" style="110" customWidth="1"/>
    <col min="10730" max="10730" width="37.5703125" style="110" customWidth="1"/>
    <col min="10731" max="10733" width="16.85546875" style="110" customWidth="1"/>
    <col min="10734" max="10734" width="17.5703125" style="110" customWidth="1"/>
    <col min="10735" max="10738" width="16.85546875" style="110" customWidth="1"/>
    <col min="10739" max="10739" width="20.42578125" style="110" customWidth="1"/>
    <col min="10740" max="10740" width="21.42578125" style="110" bestFit="1" customWidth="1"/>
    <col min="10741" max="10741" width="16.7109375" style="110" customWidth="1"/>
    <col min="10742" max="10742" width="14.85546875" style="110" customWidth="1"/>
    <col min="10743" max="10743" width="17.7109375" style="110" customWidth="1"/>
    <col min="10744" max="10984" width="11.42578125" style="110"/>
    <col min="10985" max="10985" width="12.140625" style="110" customWidth="1"/>
    <col min="10986" max="10986" width="37.5703125" style="110" customWidth="1"/>
    <col min="10987" max="10989" width="16.85546875" style="110" customWidth="1"/>
    <col min="10990" max="10990" width="17.5703125" style="110" customWidth="1"/>
    <col min="10991" max="10994" width="16.85546875" style="110" customWidth="1"/>
    <col min="10995" max="10995" width="20.42578125" style="110" customWidth="1"/>
    <col min="10996" max="10996" width="21.42578125" style="110" bestFit="1" customWidth="1"/>
    <col min="10997" max="10997" width="16.7109375" style="110" customWidth="1"/>
    <col min="10998" max="10998" width="14.85546875" style="110" customWidth="1"/>
    <col min="10999" max="10999" width="17.7109375" style="110" customWidth="1"/>
    <col min="11000" max="11240" width="11.42578125" style="110"/>
    <col min="11241" max="11241" width="12.140625" style="110" customWidth="1"/>
    <col min="11242" max="11242" width="37.5703125" style="110" customWidth="1"/>
    <col min="11243" max="11245" width="16.85546875" style="110" customWidth="1"/>
    <col min="11246" max="11246" width="17.5703125" style="110" customWidth="1"/>
    <col min="11247" max="11250" width="16.85546875" style="110" customWidth="1"/>
    <col min="11251" max="11251" width="20.42578125" style="110" customWidth="1"/>
    <col min="11252" max="11252" width="21.42578125" style="110" bestFit="1" customWidth="1"/>
    <col min="11253" max="11253" width="16.7109375" style="110" customWidth="1"/>
    <col min="11254" max="11254" width="14.85546875" style="110" customWidth="1"/>
    <col min="11255" max="11255" width="17.7109375" style="110" customWidth="1"/>
    <col min="11256" max="11496" width="11.42578125" style="110"/>
    <col min="11497" max="11497" width="12.140625" style="110" customWidth="1"/>
    <col min="11498" max="11498" width="37.5703125" style="110" customWidth="1"/>
    <col min="11499" max="11501" width="16.85546875" style="110" customWidth="1"/>
    <col min="11502" max="11502" width="17.5703125" style="110" customWidth="1"/>
    <col min="11503" max="11506" width="16.85546875" style="110" customWidth="1"/>
    <col min="11507" max="11507" width="20.42578125" style="110" customWidth="1"/>
    <col min="11508" max="11508" width="21.42578125" style="110" bestFit="1" customWidth="1"/>
    <col min="11509" max="11509" width="16.7109375" style="110" customWidth="1"/>
    <col min="11510" max="11510" width="14.85546875" style="110" customWidth="1"/>
    <col min="11511" max="11511" width="17.7109375" style="110" customWidth="1"/>
    <col min="11512" max="11752" width="11.42578125" style="110"/>
    <col min="11753" max="11753" width="12.140625" style="110" customWidth="1"/>
    <col min="11754" max="11754" width="37.5703125" style="110" customWidth="1"/>
    <col min="11755" max="11757" width="16.85546875" style="110" customWidth="1"/>
    <col min="11758" max="11758" width="17.5703125" style="110" customWidth="1"/>
    <col min="11759" max="11762" width="16.85546875" style="110" customWidth="1"/>
    <col min="11763" max="11763" width="20.42578125" style="110" customWidth="1"/>
    <col min="11764" max="11764" width="21.42578125" style="110" bestFit="1" customWidth="1"/>
    <col min="11765" max="11765" width="16.7109375" style="110" customWidth="1"/>
    <col min="11766" max="11766" width="14.85546875" style="110" customWidth="1"/>
    <col min="11767" max="11767" width="17.7109375" style="110" customWidth="1"/>
    <col min="11768" max="12008" width="11.42578125" style="110"/>
    <col min="12009" max="12009" width="12.140625" style="110" customWidth="1"/>
    <col min="12010" max="12010" width="37.5703125" style="110" customWidth="1"/>
    <col min="12011" max="12013" width="16.85546875" style="110" customWidth="1"/>
    <col min="12014" max="12014" width="17.5703125" style="110" customWidth="1"/>
    <col min="12015" max="12018" width="16.85546875" style="110" customWidth="1"/>
    <col min="12019" max="12019" width="20.42578125" style="110" customWidth="1"/>
    <col min="12020" max="12020" width="21.42578125" style="110" bestFit="1" customWidth="1"/>
    <col min="12021" max="12021" width="16.7109375" style="110" customWidth="1"/>
    <col min="12022" max="12022" width="14.85546875" style="110" customWidth="1"/>
    <col min="12023" max="12023" width="17.7109375" style="110" customWidth="1"/>
    <col min="12024" max="12264" width="11.42578125" style="110"/>
    <col min="12265" max="12265" width="12.140625" style="110" customWidth="1"/>
    <col min="12266" max="12266" width="37.5703125" style="110" customWidth="1"/>
    <col min="12267" max="12269" width="16.85546875" style="110" customWidth="1"/>
    <col min="12270" max="12270" width="17.5703125" style="110" customWidth="1"/>
    <col min="12271" max="12274" width="16.85546875" style="110" customWidth="1"/>
    <col min="12275" max="12275" width="20.42578125" style="110" customWidth="1"/>
    <col min="12276" max="12276" width="21.42578125" style="110" bestFit="1" customWidth="1"/>
    <col min="12277" max="12277" width="16.7109375" style="110" customWidth="1"/>
    <col min="12278" max="12278" width="14.85546875" style="110" customWidth="1"/>
    <col min="12279" max="12279" width="17.7109375" style="110" customWidth="1"/>
    <col min="12280" max="12520" width="11.42578125" style="110"/>
    <col min="12521" max="12521" width="12.140625" style="110" customWidth="1"/>
    <col min="12522" max="12522" width="37.5703125" style="110" customWidth="1"/>
    <col min="12523" max="12525" width="16.85546875" style="110" customWidth="1"/>
    <col min="12526" max="12526" width="17.5703125" style="110" customWidth="1"/>
    <col min="12527" max="12530" width="16.85546875" style="110" customWidth="1"/>
    <col min="12531" max="12531" width="20.42578125" style="110" customWidth="1"/>
    <col min="12532" max="12532" width="21.42578125" style="110" bestFit="1" customWidth="1"/>
    <col min="12533" max="12533" width="16.7109375" style="110" customWidth="1"/>
    <col min="12534" max="12534" width="14.85546875" style="110" customWidth="1"/>
    <col min="12535" max="12535" width="17.7109375" style="110" customWidth="1"/>
    <col min="12536" max="12776" width="11.42578125" style="110"/>
    <col min="12777" max="12777" width="12.140625" style="110" customWidth="1"/>
    <col min="12778" max="12778" width="37.5703125" style="110" customWidth="1"/>
    <col min="12779" max="12781" width="16.85546875" style="110" customWidth="1"/>
    <col min="12782" max="12782" width="17.5703125" style="110" customWidth="1"/>
    <col min="12783" max="12786" width="16.85546875" style="110" customWidth="1"/>
    <col min="12787" max="12787" width="20.42578125" style="110" customWidth="1"/>
    <col min="12788" max="12788" width="21.42578125" style="110" bestFit="1" customWidth="1"/>
    <col min="12789" max="12789" width="16.7109375" style="110" customWidth="1"/>
    <col min="12790" max="12790" width="14.85546875" style="110" customWidth="1"/>
    <col min="12791" max="12791" width="17.7109375" style="110" customWidth="1"/>
    <col min="12792" max="13032" width="11.42578125" style="110"/>
    <col min="13033" max="13033" width="12.140625" style="110" customWidth="1"/>
    <col min="13034" max="13034" width="37.5703125" style="110" customWidth="1"/>
    <col min="13035" max="13037" width="16.85546875" style="110" customWidth="1"/>
    <col min="13038" max="13038" width="17.5703125" style="110" customWidth="1"/>
    <col min="13039" max="13042" width="16.85546875" style="110" customWidth="1"/>
    <col min="13043" max="13043" width="20.42578125" style="110" customWidth="1"/>
    <col min="13044" max="13044" width="21.42578125" style="110" bestFit="1" customWidth="1"/>
    <col min="13045" max="13045" width="16.7109375" style="110" customWidth="1"/>
    <col min="13046" max="13046" width="14.85546875" style="110" customWidth="1"/>
    <col min="13047" max="13047" width="17.7109375" style="110" customWidth="1"/>
    <col min="13048" max="13288" width="11.42578125" style="110"/>
    <col min="13289" max="13289" width="12.140625" style="110" customWidth="1"/>
    <col min="13290" max="13290" width="37.5703125" style="110" customWidth="1"/>
    <col min="13291" max="13293" width="16.85546875" style="110" customWidth="1"/>
    <col min="13294" max="13294" width="17.5703125" style="110" customWidth="1"/>
    <col min="13295" max="13298" width="16.85546875" style="110" customWidth="1"/>
    <col min="13299" max="13299" width="20.42578125" style="110" customWidth="1"/>
    <col min="13300" max="13300" width="21.42578125" style="110" bestFit="1" customWidth="1"/>
    <col min="13301" max="13301" width="16.7109375" style="110" customWidth="1"/>
    <col min="13302" max="13302" width="14.85546875" style="110" customWidth="1"/>
    <col min="13303" max="13303" width="17.7109375" style="110" customWidth="1"/>
    <col min="13304" max="13544" width="11.42578125" style="110"/>
    <col min="13545" max="13545" width="12.140625" style="110" customWidth="1"/>
    <col min="13546" max="13546" width="37.5703125" style="110" customWidth="1"/>
    <col min="13547" max="13549" width="16.85546875" style="110" customWidth="1"/>
    <col min="13550" max="13550" width="17.5703125" style="110" customWidth="1"/>
    <col min="13551" max="13554" width="16.85546875" style="110" customWidth="1"/>
    <col min="13555" max="13555" width="20.42578125" style="110" customWidth="1"/>
    <col min="13556" max="13556" width="21.42578125" style="110" bestFit="1" customWidth="1"/>
    <col min="13557" max="13557" width="16.7109375" style="110" customWidth="1"/>
    <col min="13558" max="13558" width="14.85546875" style="110" customWidth="1"/>
    <col min="13559" max="13559" width="17.7109375" style="110" customWidth="1"/>
    <col min="13560" max="13800" width="11.42578125" style="110"/>
    <col min="13801" max="13801" width="12.140625" style="110" customWidth="1"/>
    <col min="13802" max="13802" width="37.5703125" style="110" customWidth="1"/>
    <col min="13803" max="13805" width="16.85546875" style="110" customWidth="1"/>
    <col min="13806" max="13806" width="17.5703125" style="110" customWidth="1"/>
    <col min="13807" max="13810" width="16.85546875" style="110" customWidth="1"/>
    <col min="13811" max="13811" width="20.42578125" style="110" customWidth="1"/>
    <col min="13812" max="13812" width="21.42578125" style="110" bestFit="1" customWidth="1"/>
    <col min="13813" max="13813" width="16.7109375" style="110" customWidth="1"/>
    <col min="13814" max="13814" width="14.85546875" style="110" customWidth="1"/>
    <col min="13815" max="13815" width="17.7109375" style="110" customWidth="1"/>
    <col min="13816" max="14056" width="11.42578125" style="110"/>
    <col min="14057" max="14057" width="12.140625" style="110" customWidth="1"/>
    <col min="14058" max="14058" width="37.5703125" style="110" customWidth="1"/>
    <col min="14059" max="14061" width="16.85546875" style="110" customWidth="1"/>
    <col min="14062" max="14062" width="17.5703125" style="110" customWidth="1"/>
    <col min="14063" max="14066" width="16.85546875" style="110" customWidth="1"/>
    <col min="14067" max="14067" width="20.42578125" style="110" customWidth="1"/>
    <col min="14068" max="14068" width="21.42578125" style="110" bestFit="1" customWidth="1"/>
    <col min="14069" max="14069" width="16.7109375" style="110" customWidth="1"/>
    <col min="14070" max="14070" width="14.85546875" style="110" customWidth="1"/>
    <col min="14071" max="14071" width="17.7109375" style="110" customWidth="1"/>
    <col min="14072" max="14312" width="11.42578125" style="110"/>
    <col min="14313" max="14313" width="12.140625" style="110" customWidth="1"/>
    <col min="14314" max="14314" width="37.5703125" style="110" customWidth="1"/>
    <col min="14315" max="14317" width="16.85546875" style="110" customWidth="1"/>
    <col min="14318" max="14318" width="17.5703125" style="110" customWidth="1"/>
    <col min="14319" max="14322" width="16.85546875" style="110" customWidth="1"/>
    <col min="14323" max="14323" width="20.42578125" style="110" customWidth="1"/>
    <col min="14324" max="14324" width="21.42578125" style="110" bestFit="1" customWidth="1"/>
    <col min="14325" max="14325" width="16.7109375" style="110" customWidth="1"/>
    <col min="14326" max="14326" width="14.85546875" style="110" customWidth="1"/>
    <col min="14327" max="14327" width="17.7109375" style="110" customWidth="1"/>
    <col min="14328" max="14568" width="11.42578125" style="110"/>
    <col min="14569" max="14569" width="12.140625" style="110" customWidth="1"/>
    <col min="14570" max="14570" width="37.5703125" style="110" customWidth="1"/>
    <col min="14571" max="14573" width="16.85546875" style="110" customWidth="1"/>
    <col min="14574" max="14574" width="17.5703125" style="110" customWidth="1"/>
    <col min="14575" max="14578" width="16.85546875" style="110" customWidth="1"/>
    <col min="14579" max="14579" width="20.42578125" style="110" customWidth="1"/>
    <col min="14580" max="14580" width="21.42578125" style="110" bestFit="1" customWidth="1"/>
    <col min="14581" max="14581" width="16.7109375" style="110" customWidth="1"/>
    <col min="14582" max="14582" width="14.85546875" style="110" customWidth="1"/>
    <col min="14583" max="14583" width="17.7109375" style="110" customWidth="1"/>
    <col min="14584" max="14824" width="11.42578125" style="110"/>
    <col min="14825" max="14825" width="12.140625" style="110" customWidth="1"/>
    <col min="14826" max="14826" width="37.5703125" style="110" customWidth="1"/>
    <col min="14827" max="14829" width="16.85546875" style="110" customWidth="1"/>
    <col min="14830" max="14830" width="17.5703125" style="110" customWidth="1"/>
    <col min="14831" max="14834" width="16.85546875" style="110" customWidth="1"/>
    <col min="14835" max="14835" width="20.42578125" style="110" customWidth="1"/>
    <col min="14836" max="14836" width="21.42578125" style="110" bestFit="1" customWidth="1"/>
    <col min="14837" max="14837" width="16.7109375" style="110" customWidth="1"/>
    <col min="14838" max="14838" width="14.85546875" style="110" customWidth="1"/>
    <col min="14839" max="14839" width="17.7109375" style="110" customWidth="1"/>
    <col min="14840" max="15080" width="11.42578125" style="110"/>
    <col min="15081" max="15081" width="12.140625" style="110" customWidth="1"/>
    <col min="15082" max="15082" width="37.5703125" style="110" customWidth="1"/>
    <col min="15083" max="15085" width="16.85546875" style="110" customWidth="1"/>
    <col min="15086" max="15086" width="17.5703125" style="110" customWidth="1"/>
    <col min="15087" max="15090" width="16.85546875" style="110" customWidth="1"/>
    <col min="15091" max="15091" width="20.42578125" style="110" customWidth="1"/>
    <col min="15092" max="15092" width="21.42578125" style="110" bestFit="1" customWidth="1"/>
    <col min="15093" max="15093" width="16.7109375" style="110" customWidth="1"/>
    <col min="15094" max="15094" width="14.85546875" style="110" customWidth="1"/>
    <col min="15095" max="15095" width="17.7109375" style="110" customWidth="1"/>
    <col min="15096" max="15336" width="11.42578125" style="110"/>
    <col min="15337" max="15337" width="12.140625" style="110" customWidth="1"/>
    <col min="15338" max="15338" width="37.5703125" style="110" customWidth="1"/>
    <col min="15339" max="15341" width="16.85546875" style="110" customWidth="1"/>
    <col min="15342" max="15342" width="17.5703125" style="110" customWidth="1"/>
    <col min="15343" max="15346" width="16.85546875" style="110" customWidth="1"/>
    <col min="15347" max="15347" width="20.42578125" style="110" customWidth="1"/>
    <col min="15348" max="15348" width="21.42578125" style="110" bestFit="1" customWidth="1"/>
    <col min="15349" max="15349" width="16.7109375" style="110" customWidth="1"/>
    <col min="15350" max="15350" width="14.85546875" style="110" customWidth="1"/>
    <col min="15351" max="15351" width="17.7109375" style="110" customWidth="1"/>
    <col min="15352" max="15592" width="11.42578125" style="110"/>
    <col min="15593" max="15593" width="12.140625" style="110" customWidth="1"/>
    <col min="15594" max="15594" width="37.5703125" style="110" customWidth="1"/>
    <col min="15595" max="15597" width="16.85546875" style="110" customWidth="1"/>
    <col min="15598" max="15598" width="17.5703125" style="110" customWidth="1"/>
    <col min="15599" max="15602" width="16.85546875" style="110" customWidth="1"/>
    <col min="15603" max="15603" width="20.42578125" style="110" customWidth="1"/>
    <col min="15604" max="15604" width="21.42578125" style="110" bestFit="1" customWidth="1"/>
    <col min="15605" max="15605" width="16.7109375" style="110" customWidth="1"/>
    <col min="15606" max="15606" width="14.85546875" style="110" customWidth="1"/>
    <col min="15607" max="15607" width="17.7109375" style="110" customWidth="1"/>
    <col min="15608" max="15848" width="11.42578125" style="110"/>
    <col min="15849" max="15849" width="12.140625" style="110" customWidth="1"/>
    <col min="15850" max="15850" width="37.5703125" style="110" customWidth="1"/>
    <col min="15851" max="15853" width="16.85546875" style="110" customWidth="1"/>
    <col min="15854" max="15854" width="17.5703125" style="110" customWidth="1"/>
    <col min="15855" max="15858" width="16.85546875" style="110" customWidth="1"/>
    <col min="15859" max="15859" width="20.42578125" style="110" customWidth="1"/>
    <col min="15860" max="15860" width="21.42578125" style="110" bestFit="1" customWidth="1"/>
    <col min="15861" max="15861" width="16.7109375" style="110" customWidth="1"/>
    <col min="15862" max="15862" width="14.85546875" style="110" customWidth="1"/>
    <col min="15863" max="15863" width="17.7109375" style="110" customWidth="1"/>
    <col min="15864" max="16104" width="11.42578125" style="110"/>
    <col min="16105" max="16105" width="12.140625" style="110" customWidth="1"/>
    <col min="16106" max="16106" width="37.5703125" style="110" customWidth="1"/>
    <col min="16107" max="16109" width="16.85546875" style="110" customWidth="1"/>
    <col min="16110" max="16110" width="17.5703125" style="110" customWidth="1"/>
    <col min="16111" max="16114" width="16.85546875" style="110" customWidth="1"/>
    <col min="16115" max="16115" width="20.42578125" style="110" customWidth="1"/>
    <col min="16116" max="16116" width="21.42578125" style="110" bestFit="1" customWidth="1"/>
    <col min="16117" max="16117" width="16.7109375" style="110" customWidth="1"/>
    <col min="16118" max="16118" width="14.85546875" style="110" customWidth="1"/>
    <col min="16119" max="16119" width="17.7109375" style="110" customWidth="1"/>
    <col min="16120" max="16384" width="11.42578125" style="110"/>
  </cols>
  <sheetData>
    <row r="2" spans="1:25" ht="15.75" thickBot="1" x14ac:dyDescent="0.25">
      <c r="B2" s="247" t="s">
        <v>15</v>
      </c>
      <c r="C2" s="247"/>
      <c r="D2" s="247"/>
      <c r="E2" s="247"/>
      <c r="F2" s="247" t="s">
        <v>16</v>
      </c>
      <c r="G2" s="247"/>
      <c r="H2" s="247"/>
      <c r="I2" s="247"/>
      <c r="J2" s="247" t="s">
        <v>17</v>
      </c>
      <c r="K2" s="247"/>
      <c r="L2" s="247"/>
      <c r="M2" s="247"/>
      <c r="N2" s="247" t="s">
        <v>18</v>
      </c>
      <c r="O2" s="247"/>
      <c r="P2" s="247"/>
      <c r="Q2" s="247"/>
      <c r="R2" s="247" t="s">
        <v>19</v>
      </c>
      <c r="S2" s="247"/>
      <c r="T2" s="247"/>
      <c r="U2" s="247"/>
      <c r="V2" s="248" t="s">
        <v>0</v>
      </c>
      <c r="W2" s="249"/>
      <c r="X2" s="249"/>
      <c r="Y2" s="250"/>
    </row>
    <row r="3" spans="1:25" s="111" customFormat="1" ht="49.5" customHeight="1" x14ac:dyDescent="0.2">
      <c r="A3" s="239" t="s">
        <v>61</v>
      </c>
      <c r="B3" s="241" t="s">
        <v>27</v>
      </c>
      <c r="C3" s="245" t="s">
        <v>56</v>
      </c>
      <c r="D3" s="243" t="s">
        <v>64</v>
      </c>
      <c r="E3" s="243" t="s">
        <v>65</v>
      </c>
      <c r="F3" s="241" t="s">
        <v>27</v>
      </c>
      <c r="G3" s="245" t="s">
        <v>56</v>
      </c>
      <c r="H3" s="243" t="s">
        <v>64</v>
      </c>
      <c r="I3" s="243" t="s">
        <v>65</v>
      </c>
      <c r="J3" s="241" t="s">
        <v>27</v>
      </c>
      <c r="K3" s="245" t="s">
        <v>56</v>
      </c>
      <c r="L3" s="243" t="s">
        <v>64</v>
      </c>
      <c r="M3" s="243" t="s">
        <v>65</v>
      </c>
      <c r="N3" s="241" t="s">
        <v>27</v>
      </c>
      <c r="O3" s="245" t="s">
        <v>56</v>
      </c>
      <c r="P3" s="243" t="s">
        <v>64</v>
      </c>
      <c r="Q3" s="243" t="s">
        <v>65</v>
      </c>
      <c r="R3" s="241" t="s">
        <v>27</v>
      </c>
      <c r="S3" s="245" t="s">
        <v>56</v>
      </c>
      <c r="T3" s="243" t="s">
        <v>64</v>
      </c>
      <c r="U3" s="243" t="s">
        <v>65</v>
      </c>
      <c r="V3" s="251" t="s">
        <v>27</v>
      </c>
      <c r="W3" s="253" t="s">
        <v>56</v>
      </c>
      <c r="X3" s="255" t="s">
        <v>64</v>
      </c>
      <c r="Y3" s="255" t="s">
        <v>65</v>
      </c>
    </row>
    <row r="4" spans="1:25" s="111" customFormat="1" ht="18.75" customHeight="1" x14ac:dyDescent="0.2">
      <c r="A4" s="240"/>
      <c r="B4" s="242"/>
      <c r="C4" s="246"/>
      <c r="D4" s="244"/>
      <c r="E4" s="244"/>
      <c r="F4" s="242"/>
      <c r="G4" s="246"/>
      <c r="H4" s="244"/>
      <c r="I4" s="244"/>
      <c r="J4" s="242"/>
      <c r="K4" s="246"/>
      <c r="L4" s="244"/>
      <c r="M4" s="244"/>
      <c r="N4" s="242"/>
      <c r="O4" s="246"/>
      <c r="P4" s="244"/>
      <c r="Q4" s="244"/>
      <c r="R4" s="242"/>
      <c r="S4" s="246"/>
      <c r="T4" s="244"/>
      <c r="U4" s="244"/>
      <c r="V4" s="252"/>
      <c r="W4" s="254"/>
      <c r="X4" s="255"/>
      <c r="Y4" s="255"/>
    </row>
    <row r="5" spans="1:25" s="111" customFormat="1" ht="33" customHeight="1" x14ac:dyDescent="0.2">
      <c r="A5" s="112" t="s">
        <v>20</v>
      </c>
      <c r="B5" s="113" t="e">
        <f>#REF!</f>
        <v>#REF!</v>
      </c>
      <c r="C5" s="114" t="e">
        <f>#REF!</f>
        <v>#REF!</v>
      </c>
      <c r="D5" s="104" t="e">
        <f>#REF!</f>
        <v>#REF!</v>
      </c>
      <c r="E5" s="105" t="e">
        <f>#REF!</f>
        <v>#REF!</v>
      </c>
      <c r="F5" s="113" t="e">
        <f>#REF!</f>
        <v>#REF!</v>
      </c>
      <c r="G5" s="114" t="e">
        <f>#REF!</f>
        <v>#REF!</v>
      </c>
      <c r="H5" s="104" t="e">
        <f>#REF!</f>
        <v>#REF!</v>
      </c>
      <c r="I5" s="105" t="e">
        <f>#REF!</f>
        <v>#REF!</v>
      </c>
      <c r="J5" s="113" t="e">
        <f>#REF!</f>
        <v>#REF!</v>
      </c>
      <c r="K5" s="114" t="e">
        <f>#REF!</f>
        <v>#REF!</v>
      </c>
      <c r="L5" s="104" t="e">
        <f>#REF!</f>
        <v>#REF!</v>
      </c>
      <c r="M5" s="105" t="e">
        <f>#REF!</f>
        <v>#REF!</v>
      </c>
      <c r="N5" s="113" t="e">
        <f>#REF!</f>
        <v>#REF!</v>
      </c>
      <c r="O5" s="114" t="e">
        <f>#REF!</f>
        <v>#REF!</v>
      </c>
      <c r="P5" s="104" t="e">
        <f>#REF!</f>
        <v>#REF!</v>
      </c>
      <c r="Q5" s="105" t="e">
        <f>#REF!</f>
        <v>#REF!</v>
      </c>
      <c r="R5" s="113" t="e">
        <f>#REF!</f>
        <v>#REF!</v>
      </c>
      <c r="S5" s="114" t="e">
        <f>#REF!</f>
        <v>#REF!</v>
      </c>
      <c r="T5" s="104" t="e">
        <f>#REF!</f>
        <v>#REF!</v>
      </c>
      <c r="U5" s="105" t="e">
        <f>#REF!</f>
        <v>#REF!</v>
      </c>
      <c r="V5" s="113" t="e">
        <f>B5+F5+J5+N5+R5</f>
        <v>#REF!</v>
      </c>
      <c r="W5" s="113" t="e">
        <f>C5+G5+K5+O5+S5</f>
        <v>#REF!</v>
      </c>
      <c r="X5" s="105" t="e">
        <f t="shared" ref="X5:Y5" si="0">D5+H5+L5+P5+T5</f>
        <v>#REF!</v>
      </c>
      <c r="Y5" s="105" t="e">
        <f t="shared" si="0"/>
        <v>#REF!</v>
      </c>
    </row>
    <row r="6" spans="1:25" s="111" customFormat="1" ht="33" customHeight="1" x14ac:dyDescent="0.2">
      <c r="A6" s="115" t="s">
        <v>21</v>
      </c>
      <c r="B6" s="116" t="e">
        <f>#REF!</f>
        <v>#REF!</v>
      </c>
      <c r="C6" s="117" t="e">
        <f>#REF!</f>
        <v>#REF!</v>
      </c>
      <c r="D6" s="106" t="e">
        <f>#REF!</f>
        <v>#REF!</v>
      </c>
      <c r="E6" s="107" t="e">
        <f>#REF!</f>
        <v>#REF!</v>
      </c>
      <c r="F6" s="116" t="e">
        <f>#REF!</f>
        <v>#REF!</v>
      </c>
      <c r="G6" s="117" t="e">
        <f>#REF!</f>
        <v>#REF!</v>
      </c>
      <c r="H6" s="106" t="e">
        <f>#REF!</f>
        <v>#REF!</v>
      </c>
      <c r="I6" s="107" t="e">
        <f>#REF!</f>
        <v>#REF!</v>
      </c>
      <c r="J6" s="116" t="e">
        <f>#REF!</f>
        <v>#REF!</v>
      </c>
      <c r="K6" s="117" t="e">
        <f>#REF!</f>
        <v>#REF!</v>
      </c>
      <c r="L6" s="106" t="e">
        <f>#REF!</f>
        <v>#REF!</v>
      </c>
      <c r="M6" s="107" t="e">
        <f>#REF!</f>
        <v>#REF!</v>
      </c>
      <c r="N6" s="116" t="e">
        <f>#REF!</f>
        <v>#REF!</v>
      </c>
      <c r="O6" s="117" t="e">
        <f>#REF!</f>
        <v>#REF!</v>
      </c>
      <c r="P6" s="106" t="e">
        <f>#REF!</f>
        <v>#REF!</v>
      </c>
      <c r="Q6" s="107" t="e">
        <f>#REF!</f>
        <v>#REF!</v>
      </c>
      <c r="R6" s="116" t="e">
        <f>#REF!</f>
        <v>#REF!</v>
      </c>
      <c r="S6" s="117" t="e">
        <f>#REF!</f>
        <v>#REF!</v>
      </c>
      <c r="T6" s="106" t="e">
        <f>#REF!</f>
        <v>#REF!</v>
      </c>
      <c r="U6" s="107" t="e">
        <f>#REF!</f>
        <v>#REF!</v>
      </c>
      <c r="V6" s="116" t="e">
        <f t="shared" ref="V6:V10" si="1">B6+F6+J6+N6+R6</f>
        <v>#REF!</v>
      </c>
      <c r="W6" s="116" t="e">
        <f t="shared" ref="W6:W10" si="2">C6+G6+K6+O6+S6</f>
        <v>#REF!</v>
      </c>
      <c r="X6" s="107" t="e">
        <f t="shared" ref="X6:X10" si="3">D6+H6+L6+P6+T6</f>
        <v>#REF!</v>
      </c>
      <c r="Y6" s="107" t="e">
        <f t="shared" ref="Y6:Y10" si="4">E6+I6+M6+Q6+U6</f>
        <v>#REF!</v>
      </c>
    </row>
    <row r="7" spans="1:25" s="111" customFormat="1" ht="33" customHeight="1" x14ac:dyDescent="0.2">
      <c r="A7" s="115" t="s">
        <v>22</v>
      </c>
      <c r="B7" s="116" t="e">
        <f>#REF!</f>
        <v>#REF!</v>
      </c>
      <c r="C7" s="117" t="e">
        <f>#REF!</f>
        <v>#REF!</v>
      </c>
      <c r="D7" s="106" t="e">
        <f>#REF!</f>
        <v>#REF!</v>
      </c>
      <c r="E7" s="107" t="e">
        <f>#REF!</f>
        <v>#REF!</v>
      </c>
      <c r="F7" s="116" t="e">
        <f>#REF!</f>
        <v>#REF!</v>
      </c>
      <c r="G7" s="117" t="e">
        <f>#REF!</f>
        <v>#REF!</v>
      </c>
      <c r="H7" s="106" t="e">
        <f>#REF!</f>
        <v>#REF!</v>
      </c>
      <c r="I7" s="107" t="e">
        <f>#REF!</f>
        <v>#REF!</v>
      </c>
      <c r="J7" s="116" t="e">
        <f>#REF!</f>
        <v>#REF!</v>
      </c>
      <c r="K7" s="117" t="e">
        <f>#REF!</f>
        <v>#REF!</v>
      </c>
      <c r="L7" s="106" t="e">
        <f>#REF!</f>
        <v>#REF!</v>
      </c>
      <c r="M7" s="107" t="e">
        <f>#REF!</f>
        <v>#REF!</v>
      </c>
      <c r="N7" s="116" t="e">
        <f>#REF!</f>
        <v>#REF!</v>
      </c>
      <c r="O7" s="117" t="e">
        <f>#REF!</f>
        <v>#REF!</v>
      </c>
      <c r="P7" s="106" t="e">
        <f>#REF!</f>
        <v>#REF!</v>
      </c>
      <c r="Q7" s="107" t="e">
        <f>#REF!</f>
        <v>#REF!</v>
      </c>
      <c r="R7" s="116" t="e">
        <f>#REF!</f>
        <v>#REF!</v>
      </c>
      <c r="S7" s="117" t="e">
        <f>#REF!</f>
        <v>#REF!</v>
      </c>
      <c r="T7" s="106" t="e">
        <f>#REF!</f>
        <v>#REF!</v>
      </c>
      <c r="U7" s="107" t="e">
        <f>#REF!</f>
        <v>#REF!</v>
      </c>
      <c r="V7" s="116" t="e">
        <f t="shared" si="1"/>
        <v>#REF!</v>
      </c>
      <c r="W7" s="116" t="e">
        <f t="shared" si="2"/>
        <v>#REF!</v>
      </c>
      <c r="X7" s="107" t="e">
        <f t="shared" si="3"/>
        <v>#REF!</v>
      </c>
      <c r="Y7" s="107" t="e">
        <f t="shared" si="4"/>
        <v>#REF!</v>
      </c>
    </row>
    <row r="8" spans="1:25" s="111" customFormat="1" ht="33" customHeight="1" x14ac:dyDescent="0.2">
      <c r="A8" s="115" t="s">
        <v>23</v>
      </c>
      <c r="B8" s="116" t="e">
        <f>#REF!</f>
        <v>#REF!</v>
      </c>
      <c r="C8" s="117" t="e">
        <f>#REF!</f>
        <v>#REF!</v>
      </c>
      <c r="D8" s="106" t="e">
        <f>#REF!</f>
        <v>#REF!</v>
      </c>
      <c r="E8" s="107" t="e">
        <f>#REF!</f>
        <v>#REF!</v>
      </c>
      <c r="F8" s="116" t="e">
        <f>#REF!</f>
        <v>#REF!</v>
      </c>
      <c r="G8" s="117" t="e">
        <f>#REF!</f>
        <v>#REF!</v>
      </c>
      <c r="H8" s="106" t="e">
        <f>#REF!</f>
        <v>#REF!</v>
      </c>
      <c r="I8" s="107" t="e">
        <f>#REF!</f>
        <v>#REF!</v>
      </c>
      <c r="J8" s="116" t="e">
        <f>#REF!</f>
        <v>#REF!</v>
      </c>
      <c r="K8" s="117" t="e">
        <f>#REF!</f>
        <v>#REF!</v>
      </c>
      <c r="L8" s="106" t="e">
        <f>#REF!</f>
        <v>#REF!</v>
      </c>
      <c r="M8" s="107" t="e">
        <f>#REF!</f>
        <v>#REF!</v>
      </c>
      <c r="N8" s="116" t="e">
        <f>#REF!</f>
        <v>#REF!</v>
      </c>
      <c r="O8" s="117" t="e">
        <f>#REF!</f>
        <v>#REF!</v>
      </c>
      <c r="P8" s="106" t="e">
        <f>#REF!</f>
        <v>#REF!</v>
      </c>
      <c r="Q8" s="107" t="e">
        <f>#REF!</f>
        <v>#REF!</v>
      </c>
      <c r="R8" s="116" t="e">
        <f>#REF!</f>
        <v>#REF!</v>
      </c>
      <c r="S8" s="117" t="e">
        <f>#REF!</f>
        <v>#REF!</v>
      </c>
      <c r="T8" s="106" t="e">
        <f>#REF!</f>
        <v>#REF!</v>
      </c>
      <c r="U8" s="107" t="e">
        <f>#REF!</f>
        <v>#REF!</v>
      </c>
      <c r="V8" s="116" t="e">
        <f t="shared" si="1"/>
        <v>#REF!</v>
      </c>
      <c r="W8" s="116" t="e">
        <f t="shared" si="2"/>
        <v>#REF!</v>
      </c>
      <c r="X8" s="107" t="e">
        <f t="shared" si="3"/>
        <v>#REF!</v>
      </c>
      <c r="Y8" s="107" t="e">
        <f t="shared" si="4"/>
        <v>#REF!</v>
      </c>
    </row>
    <row r="9" spans="1:25" s="111" customFormat="1" ht="33" customHeight="1" x14ac:dyDescent="0.2">
      <c r="A9" s="115" t="s">
        <v>24</v>
      </c>
      <c r="B9" s="116" t="e">
        <f>#REF!</f>
        <v>#REF!</v>
      </c>
      <c r="C9" s="117" t="e">
        <f>#REF!</f>
        <v>#REF!</v>
      </c>
      <c r="D9" s="106" t="e">
        <f>#REF!</f>
        <v>#REF!</v>
      </c>
      <c r="E9" s="107" t="e">
        <f>#REF!</f>
        <v>#REF!</v>
      </c>
      <c r="F9" s="116" t="e">
        <f>#REF!</f>
        <v>#REF!</v>
      </c>
      <c r="G9" s="117" t="e">
        <f>#REF!</f>
        <v>#REF!</v>
      </c>
      <c r="H9" s="106" t="e">
        <f>#REF!</f>
        <v>#REF!</v>
      </c>
      <c r="I9" s="107" t="e">
        <f>#REF!</f>
        <v>#REF!</v>
      </c>
      <c r="J9" s="116" t="e">
        <f>#REF!</f>
        <v>#REF!</v>
      </c>
      <c r="K9" s="117" t="e">
        <f>#REF!</f>
        <v>#REF!</v>
      </c>
      <c r="L9" s="106" t="e">
        <f>#REF!</f>
        <v>#REF!</v>
      </c>
      <c r="M9" s="107" t="e">
        <f>#REF!</f>
        <v>#REF!</v>
      </c>
      <c r="N9" s="116" t="e">
        <f>#REF!</f>
        <v>#REF!</v>
      </c>
      <c r="O9" s="117" t="e">
        <f>#REF!</f>
        <v>#REF!</v>
      </c>
      <c r="P9" s="106" t="e">
        <f>#REF!</f>
        <v>#REF!</v>
      </c>
      <c r="Q9" s="107" t="e">
        <f>#REF!</f>
        <v>#REF!</v>
      </c>
      <c r="R9" s="116" t="e">
        <f>#REF!</f>
        <v>#REF!</v>
      </c>
      <c r="S9" s="117" t="e">
        <f>#REF!</f>
        <v>#REF!</v>
      </c>
      <c r="T9" s="106" t="e">
        <f>#REF!</f>
        <v>#REF!</v>
      </c>
      <c r="U9" s="107" t="e">
        <f>#REF!</f>
        <v>#REF!</v>
      </c>
      <c r="V9" s="116" t="e">
        <f t="shared" si="1"/>
        <v>#REF!</v>
      </c>
      <c r="W9" s="116" t="e">
        <f t="shared" si="2"/>
        <v>#REF!</v>
      </c>
      <c r="X9" s="107" t="e">
        <f t="shared" si="3"/>
        <v>#REF!</v>
      </c>
      <c r="Y9" s="107" t="e">
        <f t="shared" si="4"/>
        <v>#REF!</v>
      </c>
    </row>
    <row r="10" spans="1:25" s="111" customFormat="1" ht="33" customHeight="1" x14ac:dyDescent="0.2">
      <c r="A10" s="118" t="s">
        <v>25</v>
      </c>
      <c r="B10" s="119" t="e">
        <f>#REF!</f>
        <v>#REF!</v>
      </c>
      <c r="C10" s="120" t="e">
        <f>#REF!</f>
        <v>#REF!</v>
      </c>
      <c r="D10" s="108" t="e">
        <f>#REF!</f>
        <v>#REF!</v>
      </c>
      <c r="E10" s="109" t="e">
        <f>#REF!</f>
        <v>#REF!</v>
      </c>
      <c r="F10" s="119" t="e">
        <f>#REF!</f>
        <v>#REF!</v>
      </c>
      <c r="G10" s="120" t="e">
        <f>#REF!</f>
        <v>#REF!</v>
      </c>
      <c r="H10" s="108" t="e">
        <f>#REF!</f>
        <v>#REF!</v>
      </c>
      <c r="I10" s="109" t="e">
        <f>#REF!</f>
        <v>#REF!</v>
      </c>
      <c r="J10" s="119" t="e">
        <f>#REF!</f>
        <v>#REF!</v>
      </c>
      <c r="K10" s="120" t="e">
        <f>#REF!</f>
        <v>#REF!</v>
      </c>
      <c r="L10" s="108" t="e">
        <f>#REF!</f>
        <v>#REF!</v>
      </c>
      <c r="M10" s="109" t="e">
        <f>#REF!</f>
        <v>#REF!</v>
      </c>
      <c r="N10" s="119" t="e">
        <f>#REF!</f>
        <v>#REF!</v>
      </c>
      <c r="O10" s="120" t="e">
        <f>#REF!</f>
        <v>#REF!</v>
      </c>
      <c r="P10" s="108" t="e">
        <f>#REF!</f>
        <v>#REF!</v>
      </c>
      <c r="Q10" s="109" t="e">
        <f>#REF!</f>
        <v>#REF!</v>
      </c>
      <c r="R10" s="119" t="e">
        <f>#REF!</f>
        <v>#REF!</v>
      </c>
      <c r="S10" s="120" t="e">
        <f>#REF!</f>
        <v>#REF!</v>
      </c>
      <c r="T10" s="108" t="e">
        <f>#REF!</f>
        <v>#REF!</v>
      </c>
      <c r="U10" s="109" t="e">
        <f>#REF!</f>
        <v>#REF!</v>
      </c>
      <c r="V10" s="119" t="e">
        <f t="shared" si="1"/>
        <v>#REF!</v>
      </c>
      <c r="W10" s="119" t="e">
        <f t="shared" si="2"/>
        <v>#REF!</v>
      </c>
      <c r="X10" s="109" t="e">
        <f t="shared" si="3"/>
        <v>#REF!</v>
      </c>
      <c r="Y10" s="109" t="e">
        <f t="shared" si="4"/>
        <v>#REF!</v>
      </c>
    </row>
    <row r="11" spans="1:25" ht="13.5" thickBot="1" x14ac:dyDescent="0.25">
      <c r="B11" s="121"/>
      <c r="D11" s="121"/>
      <c r="F11" s="121"/>
      <c r="H11" s="121"/>
      <c r="J11" s="121"/>
      <c r="L11" s="121"/>
      <c r="N11" s="121"/>
      <c r="P11" s="121"/>
      <c r="R11" s="121"/>
      <c r="T11" s="121"/>
      <c r="V11" s="121"/>
      <c r="X11" s="121"/>
    </row>
    <row r="12" spans="1:25" ht="19.5" customHeight="1" thickTop="1" thickBot="1" x14ac:dyDescent="0.25">
      <c r="A12" s="122"/>
      <c r="B12" s="123" t="e">
        <f>SUM(B5:B10)</f>
        <v>#REF!</v>
      </c>
      <c r="C12" s="123" t="e">
        <f t="shared" ref="C12:E12" si="5">SUM(C5:C10)</f>
        <v>#REF!</v>
      </c>
      <c r="D12" s="124" t="e">
        <f t="shared" si="5"/>
        <v>#REF!</v>
      </c>
      <c r="E12" s="124" t="e">
        <f t="shared" si="5"/>
        <v>#REF!</v>
      </c>
      <c r="F12" s="123" t="e">
        <f>SUM(F5:F10)</f>
        <v>#REF!</v>
      </c>
      <c r="G12" s="123" t="e">
        <f t="shared" ref="G12:I12" si="6">SUM(G5:G10)</f>
        <v>#REF!</v>
      </c>
      <c r="H12" s="124" t="e">
        <f t="shared" si="6"/>
        <v>#REF!</v>
      </c>
      <c r="I12" s="124" t="e">
        <f t="shared" si="6"/>
        <v>#REF!</v>
      </c>
      <c r="J12" s="123" t="e">
        <f>SUM(J5:J10)</f>
        <v>#REF!</v>
      </c>
      <c r="K12" s="123" t="e">
        <f t="shared" ref="K12:M12" si="7">SUM(K5:K10)</f>
        <v>#REF!</v>
      </c>
      <c r="L12" s="124" t="e">
        <f t="shared" si="7"/>
        <v>#REF!</v>
      </c>
      <c r="M12" s="124" t="e">
        <f t="shared" si="7"/>
        <v>#REF!</v>
      </c>
      <c r="N12" s="123" t="e">
        <f>SUM(N5:N10)</f>
        <v>#REF!</v>
      </c>
      <c r="O12" s="123" t="e">
        <f t="shared" ref="O12:Q12" si="8">SUM(O5:O10)</f>
        <v>#REF!</v>
      </c>
      <c r="P12" s="124" t="e">
        <f t="shared" si="8"/>
        <v>#REF!</v>
      </c>
      <c r="Q12" s="124" t="e">
        <f t="shared" si="8"/>
        <v>#REF!</v>
      </c>
      <c r="R12" s="123" t="e">
        <f>SUM(R5:R10)</f>
        <v>#REF!</v>
      </c>
      <c r="S12" s="123" t="e">
        <f t="shared" ref="S12:U12" si="9">SUM(S5:S10)</f>
        <v>#REF!</v>
      </c>
      <c r="T12" s="124" t="e">
        <f t="shared" si="9"/>
        <v>#REF!</v>
      </c>
      <c r="U12" s="124" t="e">
        <f t="shared" si="9"/>
        <v>#REF!</v>
      </c>
      <c r="V12" s="123" t="e">
        <f>SUM(V5:V10)</f>
        <v>#REF!</v>
      </c>
      <c r="W12" s="123" t="e">
        <f t="shared" ref="W12:Y12" si="10">SUM(W5:W10)</f>
        <v>#REF!</v>
      </c>
      <c r="X12" s="124" t="e">
        <f t="shared" si="10"/>
        <v>#REF!</v>
      </c>
      <c r="Y12" s="124" t="e">
        <f t="shared" si="10"/>
        <v>#REF!</v>
      </c>
    </row>
  </sheetData>
  <sheetProtection password="CD06" sheet="1" objects="1" scenarios="1"/>
  <mergeCells count="31">
    <mergeCell ref="R2:U2"/>
    <mergeCell ref="R3:R4"/>
    <mergeCell ref="S3:S4"/>
    <mergeCell ref="T3:T4"/>
    <mergeCell ref="U3:U4"/>
    <mergeCell ref="V2:Y2"/>
    <mergeCell ref="V3:V4"/>
    <mergeCell ref="W3:W4"/>
    <mergeCell ref="X3:X4"/>
    <mergeCell ref="Y3:Y4"/>
    <mergeCell ref="J2:M2"/>
    <mergeCell ref="J3:J4"/>
    <mergeCell ref="K3:K4"/>
    <mergeCell ref="L3:L4"/>
    <mergeCell ref="M3:M4"/>
    <mergeCell ref="N2:Q2"/>
    <mergeCell ref="N3:N4"/>
    <mergeCell ref="O3:O4"/>
    <mergeCell ref="P3:P4"/>
    <mergeCell ref="Q3:Q4"/>
    <mergeCell ref="B2:E2"/>
    <mergeCell ref="F2:I2"/>
    <mergeCell ref="F3:F4"/>
    <mergeCell ref="G3:G4"/>
    <mergeCell ref="H3:H4"/>
    <mergeCell ref="I3:I4"/>
    <mergeCell ref="A3:A4"/>
    <mergeCell ref="B3:B4"/>
    <mergeCell ref="D3:D4"/>
    <mergeCell ref="E3:E4"/>
    <mergeCell ref="C3:C4"/>
  </mergeCells>
  <printOptions horizontalCentered="1"/>
  <pageMargins left="0.31496062992125984" right="0.51181102362204722" top="0.82677165354330717" bottom="0.59055118110236227" header="0.19685039370078741" footer="0.19685039370078741"/>
  <pageSetup paperSize="5" scale="5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3" sqref="A3:F3"/>
    </sheetView>
  </sheetViews>
  <sheetFormatPr baseColWidth="10" defaultRowHeight="12.75" x14ac:dyDescent="0.2"/>
  <cols>
    <col min="2" max="2" width="16" customWidth="1"/>
    <col min="4" max="4" width="18.42578125" customWidth="1"/>
    <col min="6" max="6" width="15.85546875" customWidth="1"/>
    <col min="7" max="7" width="19" customWidth="1"/>
    <col min="8" max="8" width="16.28515625" customWidth="1"/>
  </cols>
  <sheetData>
    <row r="1" spans="1:8" x14ac:dyDescent="0.2">
      <c r="A1" t="s">
        <v>62</v>
      </c>
    </row>
    <row r="3" spans="1:8" ht="58.5" customHeight="1" x14ac:dyDescent="0.2">
      <c r="A3" s="256" t="s">
        <v>63</v>
      </c>
      <c r="B3" s="256"/>
      <c r="C3" s="256"/>
      <c r="D3" s="256"/>
      <c r="E3" s="256"/>
      <c r="F3" s="256"/>
    </row>
    <row r="8" spans="1:8" x14ac:dyDescent="0.2">
      <c r="G8" t="s">
        <v>11</v>
      </c>
      <c r="H8" t="s">
        <v>58</v>
      </c>
    </row>
    <row r="9" spans="1:8" ht="25.5" customHeight="1" x14ac:dyDescent="0.2">
      <c r="A9" s="257">
        <v>4413</v>
      </c>
      <c r="B9" s="258" t="s">
        <v>47</v>
      </c>
      <c r="C9" s="259">
        <v>100</v>
      </c>
      <c r="D9" s="260" t="s">
        <v>48</v>
      </c>
      <c r="E9" s="100" t="s">
        <v>45</v>
      </c>
      <c r="F9" s="101">
        <v>677082.72</v>
      </c>
      <c r="G9" s="101"/>
      <c r="H9" s="101"/>
    </row>
    <row r="10" spans="1:8" x14ac:dyDescent="0.2">
      <c r="A10" s="257"/>
      <c r="B10" s="258"/>
      <c r="C10" s="259"/>
      <c r="D10" s="260"/>
      <c r="E10" s="96" t="s">
        <v>46</v>
      </c>
      <c r="F10" s="97">
        <v>870000</v>
      </c>
      <c r="G10" s="97">
        <f>(7500*1.16)</f>
        <v>8700</v>
      </c>
      <c r="H10" s="97">
        <f>C9*G10</f>
        <v>870000</v>
      </c>
    </row>
    <row r="11" spans="1:8" ht="25.5" customHeight="1" x14ac:dyDescent="0.2">
      <c r="A11" s="257">
        <v>4413</v>
      </c>
      <c r="B11" s="258" t="s">
        <v>47</v>
      </c>
      <c r="C11" s="259">
        <v>40</v>
      </c>
      <c r="D11" s="260" t="s">
        <v>49</v>
      </c>
      <c r="E11" s="100" t="s">
        <v>45</v>
      </c>
      <c r="F11" s="101">
        <v>199579.39</v>
      </c>
      <c r="G11" s="101"/>
      <c r="H11" s="101">
        <f t="shared" ref="H11:H20" si="0">C10*G11</f>
        <v>0</v>
      </c>
    </row>
    <row r="12" spans="1:8" x14ac:dyDescent="0.2">
      <c r="A12" s="257"/>
      <c r="B12" s="258"/>
      <c r="C12" s="259"/>
      <c r="D12" s="260"/>
      <c r="E12" s="96" t="s">
        <v>46</v>
      </c>
      <c r="F12" s="97">
        <v>129177.14</v>
      </c>
      <c r="G12" s="97">
        <f>(2783.99*1.16)</f>
        <v>3229.4283999999993</v>
      </c>
      <c r="H12" s="97">
        <f t="shared" si="0"/>
        <v>129177.13599999997</v>
      </c>
    </row>
    <row r="13" spans="1:8" ht="25.5" customHeight="1" x14ac:dyDescent="0.2">
      <c r="A13" s="257">
        <v>4413</v>
      </c>
      <c r="B13" s="258" t="s">
        <v>47</v>
      </c>
      <c r="C13" s="259">
        <v>30</v>
      </c>
      <c r="D13" s="260" t="s">
        <v>50</v>
      </c>
      <c r="E13" s="100" t="s">
        <v>45</v>
      </c>
      <c r="F13" s="101">
        <v>126828.46</v>
      </c>
      <c r="G13" s="101"/>
      <c r="H13" s="101">
        <f t="shared" si="0"/>
        <v>0</v>
      </c>
    </row>
    <row r="14" spans="1:8" x14ac:dyDescent="0.2">
      <c r="A14" s="257"/>
      <c r="B14" s="258"/>
      <c r="C14" s="259"/>
      <c r="D14" s="260"/>
      <c r="E14" s="96" t="s">
        <v>46</v>
      </c>
      <c r="F14" s="97">
        <v>73153.08</v>
      </c>
      <c r="G14" s="97">
        <f>(2102.1*1.16)</f>
        <v>2438.4359999999997</v>
      </c>
      <c r="H14" s="97">
        <f t="shared" si="0"/>
        <v>73153.079999999987</v>
      </c>
    </row>
    <row r="15" spans="1:8" ht="25.5" customHeight="1" x14ac:dyDescent="0.2">
      <c r="A15" s="257">
        <v>4413</v>
      </c>
      <c r="B15" s="258" t="s">
        <v>47</v>
      </c>
      <c r="C15" s="259">
        <v>30</v>
      </c>
      <c r="D15" s="260" t="s">
        <v>51</v>
      </c>
      <c r="E15" s="100" t="s">
        <v>45</v>
      </c>
      <c r="F15" s="101">
        <v>86972.72</v>
      </c>
      <c r="G15" s="101"/>
      <c r="H15" s="101">
        <f t="shared" si="0"/>
        <v>0</v>
      </c>
    </row>
    <row r="16" spans="1:8" x14ac:dyDescent="0.2">
      <c r="A16" s="257"/>
      <c r="B16" s="258"/>
      <c r="C16" s="259"/>
      <c r="D16" s="260"/>
      <c r="E16" s="96" t="s">
        <v>46</v>
      </c>
      <c r="F16" s="97">
        <v>90480</v>
      </c>
      <c r="G16" s="97">
        <f>(2600*1.16)</f>
        <v>3016</v>
      </c>
      <c r="H16" s="97">
        <f t="shared" si="0"/>
        <v>90480</v>
      </c>
    </row>
    <row r="17" spans="1:8" ht="25.5" customHeight="1" x14ac:dyDescent="0.2">
      <c r="A17" s="257">
        <v>4413</v>
      </c>
      <c r="B17" s="258" t="s">
        <v>47</v>
      </c>
      <c r="C17" s="259">
        <v>30</v>
      </c>
      <c r="D17" s="260" t="s">
        <v>52</v>
      </c>
      <c r="E17" s="100" t="s">
        <v>45</v>
      </c>
      <c r="F17" s="101">
        <v>237804.83</v>
      </c>
      <c r="G17" s="101"/>
      <c r="H17" s="101">
        <f t="shared" si="0"/>
        <v>0</v>
      </c>
    </row>
    <row r="18" spans="1:8" x14ac:dyDescent="0.2">
      <c r="A18" s="257"/>
      <c r="B18" s="258"/>
      <c r="C18" s="259"/>
      <c r="D18" s="260"/>
      <c r="E18" s="96" t="s">
        <v>46</v>
      </c>
      <c r="F18" s="97">
        <v>168432</v>
      </c>
      <c r="G18" s="97">
        <f>(4840*1.16)</f>
        <v>5614.4</v>
      </c>
      <c r="H18" s="97">
        <f t="shared" si="0"/>
        <v>168432</v>
      </c>
    </row>
    <row r="19" spans="1:8" x14ac:dyDescent="0.2">
      <c r="A19" s="257">
        <v>4413</v>
      </c>
      <c r="B19" s="258" t="s">
        <v>47</v>
      </c>
      <c r="C19" s="259">
        <v>200</v>
      </c>
      <c r="D19" s="260" t="s">
        <v>53</v>
      </c>
      <c r="E19" s="100" t="s">
        <v>45</v>
      </c>
      <c r="F19" s="101">
        <v>50487.839999999997</v>
      </c>
      <c r="G19" s="101"/>
      <c r="H19" s="101">
        <f t="shared" si="0"/>
        <v>0</v>
      </c>
    </row>
    <row r="20" spans="1:8" x14ac:dyDescent="0.2">
      <c r="A20" s="257"/>
      <c r="B20" s="258"/>
      <c r="C20" s="259"/>
      <c r="D20" s="260"/>
      <c r="E20" s="96" t="s">
        <v>46</v>
      </c>
      <c r="F20" s="97">
        <v>32876.720000000001</v>
      </c>
      <c r="G20" s="97">
        <f>(141.71*1.16)</f>
        <v>164.3836</v>
      </c>
      <c r="H20" s="97">
        <f t="shared" si="0"/>
        <v>32876.720000000001</v>
      </c>
    </row>
    <row r="21" spans="1:8" x14ac:dyDescent="0.2">
      <c r="D21" s="102" t="s">
        <v>58</v>
      </c>
      <c r="E21" s="100" t="s">
        <v>45</v>
      </c>
      <c r="F21" s="103">
        <f>F9+F11+F13+F15+F17+F19</f>
        <v>1378755.9600000002</v>
      </c>
      <c r="G21" s="103"/>
      <c r="H21" s="103"/>
    </row>
    <row r="22" spans="1:8" x14ac:dyDescent="0.2">
      <c r="D22" s="98" t="s">
        <v>58</v>
      </c>
      <c r="E22" s="96" t="s">
        <v>46</v>
      </c>
      <c r="F22" s="99">
        <f>F10+F12+F14+F16+F18+F20</f>
        <v>1364118.94</v>
      </c>
      <c r="G22" s="99"/>
      <c r="H22" s="99">
        <f t="shared" ref="H22" si="1">H10+H12+H14+H16+H18+H20</f>
        <v>1364118.936</v>
      </c>
    </row>
  </sheetData>
  <mergeCells count="25">
    <mergeCell ref="A19:A20"/>
    <mergeCell ref="B19:B20"/>
    <mergeCell ref="C19:C20"/>
    <mergeCell ref="D19:D20"/>
    <mergeCell ref="A15:A16"/>
    <mergeCell ref="B15:B16"/>
    <mergeCell ref="C15:C16"/>
    <mergeCell ref="D15:D16"/>
    <mergeCell ref="A17:A18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A3:F3"/>
    <mergeCell ref="A9:A10"/>
    <mergeCell ref="B9:B10"/>
    <mergeCell ref="C9:C10"/>
    <mergeCell ref="D9:D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I26"/>
  <sheetViews>
    <sheetView topLeftCell="A5" zoomScale="90" zoomScaleNormal="90" workbookViewId="0">
      <selection activeCell="F10" sqref="F10:F15"/>
    </sheetView>
  </sheetViews>
  <sheetFormatPr baseColWidth="10" defaultRowHeight="12.75" x14ac:dyDescent="0.2"/>
  <cols>
    <col min="1" max="1" width="37.5703125" style="68" customWidth="1"/>
    <col min="2" max="2" width="16" style="68" customWidth="1"/>
    <col min="3" max="3" width="9.5703125" style="68" customWidth="1"/>
    <col min="4" max="5" width="10.28515625" style="68" customWidth="1"/>
    <col min="6" max="7" width="27" style="68" customWidth="1"/>
    <col min="8" max="234" width="11.42578125" style="68"/>
    <col min="235" max="235" width="12.140625" style="68" customWidth="1"/>
    <col min="236" max="236" width="37.5703125" style="68" customWidth="1"/>
    <col min="237" max="239" width="16.85546875" style="68" customWidth="1"/>
    <col min="240" max="240" width="17.5703125" style="68" customWidth="1"/>
    <col min="241" max="244" width="16.85546875" style="68" customWidth="1"/>
    <col min="245" max="245" width="20.42578125" style="68" customWidth="1"/>
    <col min="246" max="246" width="21.42578125" style="68" bestFit="1" customWidth="1"/>
    <col min="247" max="247" width="16.7109375" style="68" customWidth="1"/>
    <col min="248" max="248" width="14.85546875" style="68" customWidth="1"/>
    <col min="249" max="249" width="17.7109375" style="68" customWidth="1"/>
    <col min="250" max="490" width="11.42578125" style="68"/>
    <col min="491" max="491" width="12.140625" style="68" customWidth="1"/>
    <col min="492" max="492" width="37.5703125" style="68" customWidth="1"/>
    <col min="493" max="495" width="16.85546875" style="68" customWidth="1"/>
    <col min="496" max="496" width="17.5703125" style="68" customWidth="1"/>
    <col min="497" max="500" width="16.85546875" style="68" customWidth="1"/>
    <col min="501" max="501" width="20.42578125" style="68" customWidth="1"/>
    <col min="502" max="502" width="21.42578125" style="68" bestFit="1" customWidth="1"/>
    <col min="503" max="503" width="16.7109375" style="68" customWidth="1"/>
    <col min="504" max="504" width="14.85546875" style="68" customWidth="1"/>
    <col min="505" max="505" width="17.7109375" style="68" customWidth="1"/>
    <col min="506" max="746" width="11.42578125" style="68"/>
    <col min="747" max="747" width="12.140625" style="68" customWidth="1"/>
    <col min="748" max="748" width="37.5703125" style="68" customWidth="1"/>
    <col min="749" max="751" width="16.85546875" style="68" customWidth="1"/>
    <col min="752" max="752" width="17.5703125" style="68" customWidth="1"/>
    <col min="753" max="756" width="16.85546875" style="68" customWidth="1"/>
    <col min="757" max="757" width="20.42578125" style="68" customWidth="1"/>
    <col min="758" max="758" width="21.42578125" style="68" bestFit="1" customWidth="1"/>
    <col min="759" max="759" width="16.7109375" style="68" customWidth="1"/>
    <col min="760" max="760" width="14.85546875" style="68" customWidth="1"/>
    <col min="761" max="761" width="17.7109375" style="68" customWidth="1"/>
    <col min="762" max="1002" width="11.42578125" style="68"/>
    <col min="1003" max="1003" width="12.140625" style="68" customWidth="1"/>
    <col min="1004" max="1004" width="37.5703125" style="68" customWidth="1"/>
    <col min="1005" max="1007" width="16.85546875" style="68" customWidth="1"/>
    <col min="1008" max="1008" width="17.5703125" style="68" customWidth="1"/>
    <col min="1009" max="1012" width="16.85546875" style="68" customWidth="1"/>
    <col min="1013" max="1013" width="20.42578125" style="68" customWidth="1"/>
    <col min="1014" max="1014" width="21.42578125" style="68" bestFit="1" customWidth="1"/>
    <col min="1015" max="1015" width="16.7109375" style="68" customWidth="1"/>
    <col min="1016" max="1016" width="14.85546875" style="68" customWidth="1"/>
    <col min="1017" max="1017" width="17.7109375" style="68" customWidth="1"/>
    <col min="1018" max="1258" width="11.42578125" style="68"/>
    <col min="1259" max="1259" width="12.140625" style="68" customWidth="1"/>
    <col min="1260" max="1260" width="37.5703125" style="68" customWidth="1"/>
    <col min="1261" max="1263" width="16.85546875" style="68" customWidth="1"/>
    <col min="1264" max="1264" width="17.5703125" style="68" customWidth="1"/>
    <col min="1265" max="1268" width="16.85546875" style="68" customWidth="1"/>
    <col min="1269" max="1269" width="20.42578125" style="68" customWidth="1"/>
    <col min="1270" max="1270" width="21.42578125" style="68" bestFit="1" customWidth="1"/>
    <col min="1271" max="1271" width="16.7109375" style="68" customWidth="1"/>
    <col min="1272" max="1272" width="14.85546875" style="68" customWidth="1"/>
    <col min="1273" max="1273" width="17.7109375" style="68" customWidth="1"/>
    <col min="1274" max="1514" width="11.42578125" style="68"/>
    <col min="1515" max="1515" width="12.140625" style="68" customWidth="1"/>
    <col min="1516" max="1516" width="37.5703125" style="68" customWidth="1"/>
    <col min="1517" max="1519" width="16.85546875" style="68" customWidth="1"/>
    <col min="1520" max="1520" width="17.5703125" style="68" customWidth="1"/>
    <col min="1521" max="1524" width="16.85546875" style="68" customWidth="1"/>
    <col min="1525" max="1525" width="20.42578125" style="68" customWidth="1"/>
    <col min="1526" max="1526" width="21.42578125" style="68" bestFit="1" customWidth="1"/>
    <col min="1527" max="1527" width="16.7109375" style="68" customWidth="1"/>
    <col min="1528" max="1528" width="14.85546875" style="68" customWidth="1"/>
    <col min="1529" max="1529" width="17.7109375" style="68" customWidth="1"/>
    <col min="1530" max="1770" width="11.42578125" style="68"/>
    <col min="1771" max="1771" width="12.140625" style="68" customWidth="1"/>
    <col min="1772" max="1772" width="37.5703125" style="68" customWidth="1"/>
    <col min="1773" max="1775" width="16.85546875" style="68" customWidth="1"/>
    <col min="1776" max="1776" width="17.5703125" style="68" customWidth="1"/>
    <col min="1777" max="1780" width="16.85546875" style="68" customWidth="1"/>
    <col min="1781" max="1781" width="20.42578125" style="68" customWidth="1"/>
    <col min="1782" max="1782" width="21.42578125" style="68" bestFit="1" customWidth="1"/>
    <col min="1783" max="1783" width="16.7109375" style="68" customWidth="1"/>
    <col min="1784" max="1784" width="14.85546875" style="68" customWidth="1"/>
    <col min="1785" max="1785" width="17.7109375" style="68" customWidth="1"/>
    <col min="1786" max="2026" width="11.42578125" style="68"/>
    <col min="2027" max="2027" width="12.140625" style="68" customWidth="1"/>
    <col min="2028" max="2028" width="37.5703125" style="68" customWidth="1"/>
    <col min="2029" max="2031" width="16.85546875" style="68" customWidth="1"/>
    <col min="2032" max="2032" width="17.5703125" style="68" customWidth="1"/>
    <col min="2033" max="2036" width="16.85546875" style="68" customWidth="1"/>
    <col min="2037" max="2037" width="20.42578125" style="68" customWidth="1"/>
    <col min="2038" max="2038" width="21.42578125" style="68" bestFit="1" customWidth="1"/>
    <col min="2039" max="2039" width="16.7109375" style="68" customWidth="1"/>
    <col min="2040" max="2040" width="14.85546875" style="68" customWidth="1"/>
    <col min="2041" max="2041" width="17.7109375" style="68" customWidth="1"/>
    <col min="2042" max="2282" width="11.42578125" style="68"/>
    <col min="2283" max="2283" width="12.140625" style="68" customWidth="1"/>
    <col min="2284" max="2284" width="37.5703125" style="68" customWidth="1"/>
    <col min="2285" max="2287" width="16.85546875" style="68" customWidth="1"/>
    <col min="2288" max="2288" width="17.5703125" style="68" customWidth="1"/>
    <col min="2289" max="2292" width="16.85546875" style="68" customWidth="1"/>
    <col min="2293" max="2293" width="20.42578125" style="68" customWidth="1"/>
    <col min="2294" max="2294" width="21.42578125" style="68" bestFit="1" customWidth="1"/>
    <col min="2295" max="2295" width="16.7109375" style="68" customWidth="1"/>
    <col min="2296" max="2296" width="14.85546875" style="68" customWidth="1"/>
    <col min="2297" max="2297" width="17.7109375" style="68" customWidth="1"/>
    <col min="2298" max="2538" width="11.42578125" style="68"/>
    <col min="2539" max="2539" width="12.140625" style="68" customWidth="1"/>
    <col min="2540" max="2540" width="37.5703125" style="68" customWidth="1"/>
    <col min="2541" max="2543" width="16.85546875" style="68" customWidth="1"/>
    <col min="2544" max="2544" width="17.5703125" style="68" customWidth="1"/>
    <col min="2545" max="2548" width="16.85546875" style="68" customWidth="1"/>
    <col min="2549" max="2549" width="20.42578125" style="68" customWidth="1"/>
    <col min="2550" max="2550" width="21.42578125" style="68" bestFit="1" customWidth="1"/>
    <col min="2551" max="2551" width="16.7109375" style="68" customWidth="1"/>
    <col min="2552" max="2552" width="14.85546875" style="68" customWidth="1"/>
    <col min="2553" max="2553" width="17.7109375" style="68" customWidth="1"/>
    <col min="2554" max="2794" width="11.42578125" style="68"/>
    <col min="2795" max="2795" width="12.140625" style="68" customWidth="1"/>
    <col min="2796" max="2796" width="37.5703125" style="68" customWidth="1"/>
    <col min="2797" max="2799" width="16.85546875" style="68" customWidth="1"/>
    <col min="2800" max="2800" width="17.5703125" style="68" customWidth="1"/>
    <col min="2801" max="2804" width="16.85546875" style="68" customWidth="1"/>
    <col min="2805" max="2805" width="20.42578125" style="68" customWidth="1"/>
    <col min="2806" max="2806" width="21.42578125" style="68" bestFit="1" customWidth="1"/>
    <col min="2807" max="2807" width="16.7109375" style="68" customWidth="1"/>
    <col min="2808" max="2808" width="14.85546875" style="68" customWidth="1"/>
    <col min="2809" max="2809" width="17.7109375" style="68" customWidth="1"/>
    <col min="2810" max="3050" width="11.42578125" style="68"/>
    <col min="3051" max="3051" width="12.140625" style="68" customWidth="1"/>
    <col min="3052" max="3052" width="37.5703125" style="68" customWidth="1"/>
    <col min="3053" max="3055" width="16.85546875" style="68" customWidth="1"/>
    <col min="3056" max="3056" width="17.5703125" style="68" customWidth="1"/>
    <col min="3057" max="3060" width="16.85546875" style="68" customWidth="1"/>
    <col min="3061" max="3061" width="20.42578125" style="68" customWidth="1"/>
    <col min="3062" max="3062" width="21.42578125" style="68" bestFit="1" customWidth="1"/>
    <col min="3063" max="3063" width="16.7109375" style="68" customWidth="1"/>
    <col min="3064" max="3064" width="14.85546875" style="68" customWidth="1"/>
    <col min="3065" max="3065" width="17.7109375" style="68" customWidth="1"/>
    <col min="3066" max="3306" width="11.42578125" style="68"/>
    <col min="3307" max="3307" width="12.140625" style="68" customWidth="1"/>
    <col min="3308" max="3308" width="37.5703125" style="68" customWidth="1"/>
    <col min="3309" max="3311" width="16.85546875" style="68" customWidth="1"/>
    <col min="3312" max="3312" width="17.5703125" style="68" customWidth="1"/>
    <col min="3313" max="3316" width="16.85546875" style="68" customWidth="1"/>
    <col min="3317" max="3317" width="20.42578125" style="68" customWidth="1"/>
    <col min="3318" max="3318" width="21.42578125" style="68" bestFit="1" customWidth="1"/>
    <col min="3319" max="3319" width="16.7109375" style="68" customWidth="1"/>
    <col min="3320" max="3320" width="14.85546875" style="68" customWidth="1"/>
    <col min="3321" max="3321" width="17.7109375" style="68" customWidth="1"/>
    <col min="3322" max="3562" width="11.42578125" style="68"/>
    <col min="3563" max="3563" width="12.140625" style="68" customWidth="1"/>
    <col min="3564" max="3564" width="37.5703125" style="68" customWidth="1"/>
    <col min="3565" max="3567" width="16.85546875" style="68" customWidth="1"/>
    <col min="3568" max="3568" width="17.5703125" style="68" customWidth="1"/>
    <col min="3569" max="3572" width="16.85546875" style="68" customWidth="1"/>
    <col min="3573" max="3573" width="20.42578125" style="68" customWidth="1"/>
    <col min="3574" max="3574" width="21.42578125" style="68" bestFit="1" customWidth="1"/>
    <col min="3575" max="3575" width="16.7109375" style="68" customWidth="1"/>
    <col min="3576" max="3576" width="14.85546875" style="68" customWidth="1"/>
    <col min="3577" max="3577" width="17.7109375" style="68" customWidth="1"/>
    <col min="3578" max="3818" width="11.42578125" style="68"/>
    <col min="3819" max="3819" width="12.140625" style="68" customWidth="1"/>
    <col min="3820" max="3820" width="37.5703125" style="68" customWidth="1"/>
    <col min="3821" max="3823" width="16.85546875" style="68" customWidth="1"/>
    <col min="3824" max="3824" width="17.5703125" style="68" customWidth="1"/>
    <col min="3825" max="3828" width="16.85546875" style="68" customWidth="1"/>
    <col min="3829" max="3829" width="20.42578125" style="68" customWidth="1"/>
    <col min="3830" max="3830" width="21.42578125" style="68" bestFit="1" customWidth="1"/>
    <col min="3831" max="3831" width="16.7109375" style="68" customWidth="1"/>
    <col min="3832" max="3832" width="14.85546875" style="68" customWidth="1"/>
    <col min="3833" max="3833" width="17.7109375" style="68" customWidth="1"/>
    <col min="3834" max="4074" width="11.42578125" style="68"/>
    <col min="4075" max="4075" width="12.140625" style="68" customWidth="1"/>
    <col min="4076" max="4076" width="37.5703125" style="68" customWidth="1"/>
    <col min="4077" max="4079" width="16.85546875" style="68" customWidth="1"/>
    <col min="4080" max="4080" width="17.5703125" style="68" customWidth="1"/>
    <col min="4081" max="4084" width="16.85546875" style="68" customWidth="1"/>
    <col min="4085" max="4085" width="20.42578125" style="68" customWidth="1"/>
    <col min="4086" max="4086" width="21.42578125" style="68" bestFit="1" customWidth="1"/>
    <col min="4087" max="4087" width="16.7109375" style="68" customWidth="1"/>
    <col min="4088" max="4088" width="14.85546875" style="68" customWidth="1"/>
    <col min="4089" max="4089" width="17.7109375" style="68" customWidth="1"/>
    <col min="4090" max="4330" width="11.42578125" style="68"/>
    <col min="4331" max="4331" width="12.140625" style="68" customWidth="1"/>
    <col min="4332" max="4332" width="37.5703125" style="68" customWidth="1"/>
    <col min="4333" max="4335" width="16.85546875" style="68" customWidth="1"/>
    <col min="4336" max="4336" width="17.5703125" style="68" customWidth="1"/>
    <col min="4337" max="4340" width="16.85546875" style="68" customWidth="1"/>
    <col min="4341" max="4341" width="20.42578125" style="68" customWidth="1"/>
    <col min="4342" max="4342" width="21.42578125" style="68" bestFit="1" customWidth="1"/>
    <col min="4343" max="4343" width="16.7109375" style="68" customWidth="1"/>
    <col min="4344" max="4344" width="14.85546875" style="68" customWidth="1"/>
    <col min="4345" max="4345" width="17.7109375" style="68" customWidth="1"/>
    <col min="4346" max="4586" width="11.42578125" style="68"/>
    <col min="4587" max="4587" width="12.140625" style="68" customWidth="1"/>
    <col min="4588" max="4588" width="37.5703125" style="68" customWidth="1"/>
    <col min="4589" max="4591" width="16.85546875" style="68" customWidth="1"/>
    <col min="4592" max="4592" width="17.5703125" style="68" customWidth="1"/>
    <col min="4593" max="4596" width="16.85546875" style="68" customWidth="1"/>
    <col min="4597" max="4597" width="20.42578125" style="68" customWidth="1"/>
    <col min="4598" max="4598" width="21.42578125" style="68" bestFit="1" customWidth="1"/>
    <col min="4599" max="4599" width="16.7109375" style="68" customWidth="1"/>
    <col min="4600" max="4600" width="14.85546875" style="68" customWidth="1"/>
    <col min="4601" max="4601" width="17.7109375" style="68" customWidth="1"/>
    <col min="4602" max="4842" width="11.42578125" style="68"/>
    <col min="4843" max="4843" width="12.140625" style="68" customWidth="1"/>
    <col min="4844" max="4844" width="37.5703125" style="68" customWidth="1"/>
    <col min="4845" max="4847" width="16.85546875" style="68" customWidth="1"/>
    <col min="4848" max="4848" width="17.5703125" style="68" customWidth="1"/>
    <col min="4849" max="4852" width="16.85546875" style="68" customWidth="1"/>
    <col min="4853" max="4853" width="20.42578125" style="68" customWidth="1"/>
    <col min="4854" max="4854" width="21.42578125" style="68" bestFit="1" customWidth="1"/>
    <col min="4855" max="4855" width="16.7109375" style="68" customWidth="1"/>
    <col min="4856" max="4856" width="14.85546875" style="68" customWidth="1"/>
    <col min="4857" max="4857" width="17.7109375" style="68" customWidth="1"/>
    <col min="4858" max="5098" width="11.42578125" style="68"/>
    <col min="5099" max="5099" width="12.140625" style="68" customWidth="1"/>
    <col min="5100" max="5100" width="37.5703125" style="68" customWidth="1"/>
    <col min="5101" max="5103" width="16.85546875" style="68" customWidth="1"/>
    <col min="5104" max="5104" width="17.5703125" style="68" customWidth="1"/>
    <col min="5105" max="5108" width="16.85546875" style="68" customWidth="1"/>
    <col min="5109" max="5109" width="20.42578125" style="68" customWidth="1"/>
    <col min="5110" max="5110" width="21.42578125" style="68" bestFit="1" customWidth="1"/>
    <col min="5111" max="5111" width="16.7109375" style="68" customWidth="1"/>
    <col min="5112" max="5112" width="14.85546875" style="68" customWidth="1"/>
    <col min="5113" max="5113" width="17.7109375" style="68" customWidth="1"/>
    <col min="5114" max="5354" width="11.42578125" style="68"/>
    <col min="5355" max="5355" width="12.140625" style="68" customWidth="1"/>
    <col min="5356" max="5356" width="37.5703125" style="68" customWidth="1"/>
    <col min="5357" max="5359" width="16.85546875" style="68" customWidth="1"/>
    <col min="5360" max="5360" width="17.5703125" style="68" customWidth="1"/>
    <col min="5361" max="5364" width="16.85546875" style="68" customWidth="1"/>
    <col min="5365" max="5365" width="20.42578125" style="68" customWidth="1"/>
    <col min="5366" max="5366" width="21.42578125" style="68" bestFit="1" customWidth="1"/>
    <col min="5367" max="5367" width="16.7109375" style="68" customWidth="1"/>
    <col min="5368" max="5368" width="14.85546875" style="68" customWidth="1"/>
    <col min="5369" max="5369" width="17.7109375" style="68" customWidth="1"/>
    <col min="5370" max="5610" width="11.42578125" style="68"/>
    <col min="5611" max="5611" width="12.140625" style="68" customWidth="1"/>
    <col min="5612" max="5612" width="37.5703125" style="68" customWidth="1"/>
    <col min="5613" max="5615" width="16.85546875" style="68" customWidth="1"/>
    <col min="5616" max="5616" width="17.5703125" style="68" customWidth="1"/>
    <col min="5617" max="5620" width="16.85546875" style="68" customWidth="1"/>
    <col min="5621" max="5621" width="20.42578125" style="68" customWidth="1"/>
    <col min="5622" max="5622" width="21.42578125" style="68" bestFit="1" customWidth="1"/>
    <col min="5623" max="5623" width="16.7109375" style="68" customWidth="1"/>
    <col min="5624" max="5624" width="14.85546875" style="68" customWidth="1"/>
    <col min="5625" max="5625" width="17.7109375" style="68" customWidth="1"/>
    <col min="5626" max="5866" width="11.42578125" style="68"/>
    <col min="5867" max="5867" width="12.140625" style="68" customWidth="1"/>
    <col min="5868" max="5868" width="37.5703125" style="68" customWidth="1"/>
    <col min="5869" max="5871" width="16.85546875" style="68" customWidth="1"/>
    <col min="5872" max="5872" width="17.5703125" style="68" customWidth="1"/>
    <col min="5873" max="5876" width="16.85546875" style="68" customWidth="1"/>
    <col min="5877" max="5877" width="20.42578125" style="68" customWidth="1"/>
    <col min="5878" max="5878" width="21.42578125" style="68" bestFit="1" customWidth="1"/>
    <col min="5879" max="5879" width="16.7109375" style="68" customWidth="1"/>
    <col min="5880" max="5880" width="14.85546875" style="68" customWidth="1"/>
    <col min="5881" max="5881" width="17.7109375" style="68" customWidth="1"/>
    <col min="5882" max="6122" width="11.42578125" style="68"/>
    <col min="6123" max="6123" width="12.140625" style="68" customWidth="1"/>
    <col min="6124" max="6124" width="37.5703125" style="68" customWidth="1"/>
    <col min="6125" max="6127" width="16.85546875" style="68" customWidth="1"/>
    <col min="6128" max="6128" width="17.5703125" style="68" customWidth="1"/>
    <col min="6129" max="6132" width="16.85546875" style="68" customWidth="1"/>
    <col min="6133" max="6133" width="20.42578125" style="68" customWidth="1"/>
    <col min="6134" max="6134" width="21.42578125" style="68" bestFit="1" customWidth="1"/>
    <col min="6135" max="6135" width="16.7109375" style="68" customWidth="1"/>
    <col min="6136" max="6136" width="14.85546875" style="68" customWidth="1"/>
    <col min="6137" max="6137" width="17.7109375" style="68" customWidth="1"/>
    <col min="6138" max="6378" width="11.42578125" style="68"/>
    <col min="6379" max="6379" width="12.140625" style="68" customWidth="1"/>
    <col min="6380" max="6380" width="37.5703125" style="68" customWidth="1"/>
    <col min="6381" max="6383" width="16.85546875" style="68" customWidth="1"/>
    <col min="6384" max="6384" width="17.5703125" style="68" customWidth="1"/>
    <col min="6385" max="6388" width="16.85546875" style="68" customWidth="1"/>
    <col min="6389" max="6389" width="20.42578125" style="68" customWidth="1"/>
    <col min="6390" max="6390" width="21.42578125" style="68" bestFit="1" customWidth="1"/>
    <col min="6391" max="6391" width="16.7109375" style="68" customWidth="1"/>
    <col min="6392" max="6392" width="14.85546875" style="68" customWidth="1"/>
    <col min="6393" max="6393" width="17.7109375" style="68" customWidth="1"/>
    <col min="6394" max="6634" width="11.42578125" style="68"/>
    <col min="6635" max="6635" width="12.140625" style="68" customWidth="1"/>
    <col min="6636" max="6636" width="37.5703125" style="68" customWidth="1"/>
    <col min="6637" max="6639" width="16.85546875" style="68" customWidth="1"/>
    <col min="6640" max="6640" width="17.5703125" style="68" customWidth="1"/>
    <col min="6641" max="6644" width="16.85546875" style="68" customWidth="1"/>
    <col min="6645" max="6645" width="20.42578125" style="68" customWidth="1"/>
    <col min="6646" max="6646" width="21.42578125" style="68" bestFit="1" customWidth="1"/>
    <col min="6647" max="6647" width="16.7109375" style="68" customWidth="1"/>
    <col min="6648" max="6648" width="14.85546875" style="68" customWidth="1"/>
    <col min="6649" max="6649" width="17.7109375" style="68" customWidth="1"/>
    <col min="6650" max="6890" width="11.42578125" style="68"/>
    <col min="6891" max="6891" width="12.140625" style="68" customWidth="1"/>
    <col min="6892" max="6892" width="37.5703125" style="68" customWidth="1"/>
    <col min="6893" max="6895" width="16.85546875" style="68" customWidth="1"/>
    <col min="6896" max="6896" width="17.5703125" style="68" customWidth="1"/>
    <col min="6897" max="6900" width="16.85546875" style="68" customWidth="1"/>
    <col min="6901" max="6901" width="20.42578125" style="68" customWidth="1"/>
    <col min="6902" max="6902" width="21.42578125" style="68" bestFit="1" customWidth="1"/>
    <col min="6903" max="6903" width="16.7109375" style="68" customWidth="1"/>
    <col min="6904" max="6904" width="14.85546875" style="68" customWidth="1"/>
    <col min="6905" max="6905" width="17.7109375" style="68" customWidth="1"/>
    <col min="6906" max="7146" width="11.42578125" style="68"/>
    <col min="7147" max="7147" width="12.140625" style="68" customWidth="1"/>
    <col min="7148" max="7148" width="37.5703125" style="68" customWidth="1"/>
    <col min="7149" max="7151" width="16.85546875" style="68" customWidth="1"/>
    <col min="7152" max="7152" width="17.5703125" style="68" customWidth="1"/>
    <col min="7153" max="7156" width="16.85546875" style="68" customWidth="1"/>
    <col min="7157" max="7157" width="20.42578125" style="68" customWidth="1"/>
    <col min="7158" max="7158" width="21.42578125" style="68" bestFit="1" customWidth="1"/>
    <col min="7159" max="7159" width="16.7109375" style="68" customWidth="1"/>
    <col min="7160" max="7160" width="14.85546875" style="68" customWidth="1"/>
    <col min="7161" max="7161" width="17.7109375" style="68" customWidth="1"/>
    <col min="7162" max="7402" width="11.42578125" style="68"/>
    <col min="7403" max="7403" width="12.140625" style="68" customWidth="1"/>
    <col min="7404" max="7404" width="37.5703125" style="68" customWidth="1"/>
    <col min="7405" max="7407" width="16.85546875" style="68" customWidth="1"/>
    <col min="7408" max="7408" width="17.5703125" style="68" customWidth="1"/>
    <col min="7409" max="7412" width="16.85546875" style="68" customWidth="1"/>
    <col min="7413" max="7413" width="20.42578125" style="68" customWidth="1"/>
    <col min="7414" max="7414" width="21.42578125" style="68" bestFit="1" customWidth="1"/>
    <col min="7415" max="7415" width="16.7109375" style="68" customWidth="1"/>
    <col min="7416" max="7416" width="14.85546875" style="68" customWidth="1"/>
    <col min="7417" max="7417" width="17.7109375" style="68" customWidth="1"/>
    <col min="7418" max="7658" width="11.42578125" style="68"/>
    <col min="7659" max="7659" width="12.140625" style="68" customWidth="1"/>
    <col min="7660" max="7660" width="37.5703125" style="68" customWidth="1"/>
    <col min="7661" max="7663" width="16.85546875" style="68" customWidth="1"/>
    <col min="7664" max="7664" width="17.5703125" style="68" customWidth="1"/>
    <col min="7665" max="7668" width="16.85546875" style="68" customWidth="1"/>
    <col min="7669" max="7669" width="20.42578125" style="68" customWidth="1"/>
    <col min="7670" max="7670" width="21.42578125" style="68" bestFit="1" customWidth="1"/>
    <col min="7671" max="7671" width="16.7109375" style="68" customWidth="1"/>
    <col min="7672" max="7672" width="14.85546875" style="68" customWidth="1"/>
    <col min="7673" max="7673" width="17.7109375" style="68" customWidth="1"/>
    <col min="7674" max="7914" width="11.42578125" style="68"/>
    <col min="7915" max="7915" width="12.140625" style="68" customWidth="1"/>
    <col min="7916" max="7916" width="37.5703125" style="68" customWidth="1"/>
    <col min="7917" max="7919" width="16.85546875" style="68" customWidth="1"/>
    <col min="7920" max="7920" width="17.5703125" style="68" customWidth="1"/>
    <col min="7921" max="7924" width="16.85546875" style="68" customWidth="1"/>
    <col min="7925" max="7925" width="20.42578125" style="68" customWidth="1"/>
    <col min="7926" max="7926" width="21.42578125" style="68" bestFit="1" customWidth="1"/>
    <col min="7927" max="7927" width="16.7109375" style="68" customWidth="1"/>
    <col min="7928" max="7928" width="14.85546875" style="68" customWidth="1"/>
    <col min="7929" max="7929" width="17.7109375" style="68" customWidth="1"/>
    <col min="7930" max="8170" width="11.42578125" style="68"/>
    <col min="8171" max="8171" width="12.140625" style="68" customWidth="1"/>
    <col min="8172" max="8172" width="37.5703125" style="68" customWidth="1"/>
    <col min="8173" max="8175" width="16.85546875" style="68" customWidth="1"/>
    <col min="8176" max="8176" width="17.5703125" style="68" customWidth="1"/>
    <col min="8177" max="8180" width="16.85546875" style="68" customWidth="1"/>
    <col min="8181" max="8181" width="20.42578125" style="68" customWidth="1"/>
    <col min="8182" max="8182" width="21.42578125" style="68" bestFit="1" customWidth="1"/>
    <col min="8183" max="8183" width="16.7109375" style="68" customWidth="1"/>
    <col min="8184" max="8184" width="14.85546875" style="68" customWidth="1"/>
    <col min="8185" max="8185" width="17.7109375" style="68" customWidth="1"/>
    <col min="8186" max="8426" width="11.42578125" style="68"/>
    <col min="8427" max="8427" width="12.140625" style="68" customWidth="1"/>
    <col min="8428" max="8428" width="37.5703125" style="68" customWidth="1"/>
    <col min="8429" max="8431" width="16.85546875" style="68" customWidth="1"/>
    <col min="8432" max="8432" width="17.5703125" style="68" customWidth="1"/>
    <col min="8433" max="8436" width="16.85546875" style="68" customWidth="1"/>
    <col min="8437" max="8437" width="20.42578125" style="68" customWidth="1"/>
    <col min="8438" max="8438" width="21.42578125" style="68" bestFit="1" customWidth="1"/>
    <col min="8439" max="8439" width="16.7109375" style="68" customWidth="1"/>
    <col min="8440" max="8440" width="14.85546875" style="68" customWidth="1"/>
    <col min="8441" max="8441" width="17.7109375" style="68" customWidth="1"/>
    <col min="8442" max="8682" width="11.42578125" style="68"/>
    <col min="8683" max="8683" width="12.140625" style="68" customWidth="1"/>
    <col min="8684" max="8684" width="37.5703125" style="68" customWidth="1"/>
    <col min="8685" max="8687" width="16.85546875" style="68" customWidth="1"/>
    <col min="8688" max="8688" width="17.5703125" style="68" customWidth="1"/>
    <col min="8689" max="8692" width="16.85546875" style="68" customWidth="1"/>
    <col min="8693" max="8693" width="20.42578125" style="68" customWidth="1"/>
    <col min="8694" max="8694" width="21.42578125" style="68" bestFit="1" customWidth="1"/>
    <col min="8695" max="8695" width="16.7109375" style="68" customWidth="1"/>
    <col min="8696" max="8696" width="14.85546875" style="68" customWidth="1"/>
    <col min="8697" max="8697" width="17.7109375" style="68" customWidth="1"/>
    <col min="8698" max="8938" width="11.42578125" style="68"/>
    <col min="8939" max="8939" width="12.140625" style="68" customWidth="1"/>
    <col min="8940" max="8940" width="37.5703125" style="68" customWidth="1"/>
    <col min="8941" max="8943" width="16.85546875" style="68" customWidth="1"/>
    <col min="8944" max="8944" width="17.5703125" style="68" customWidth="1"/>
    <col min="8945" max="8948" width="16.85546875" style="68" customWidth="1"/>
    <col min="8949" max="8949" width="20.42578125" style="68" customWidth="1"/>
    <col min="8950" max="8950" width="21.42578125" style="68" bestFit="1" customWidth="1"/>
    <col min="8951" max="8951" width="16.7109375" style="68" customWidth="1"/>
    <col min="8952" max="8952" width="14.85546875" style="68" customWidth="1"/>
    <col min="8953" max="8953" width="17.7109375" style="68" customWidth="1"/>
    <col min="8954" max="9194" width="11.42578125" style="68"/>
    <col min="9195" max="9195" width="12.140625" style="68" customWidth="1"/>
    <col min="9196" max="9196" width="37.5703125" style="68" customWidth="1"/>
    <col min="9197" max="9199" width="16.85546875" style="68" customWidth="1"/>
    <col min="9200" max="9200" width="17.5703125" style="68" customWidth="1"/>
    <col min="9201" max="9204" width="16.85546875" style="68" customWidth="1"/>
    <col min="9205" max="9205" width="20.42578125" style="68" customWidth="1"/>
    <col min="9206" max="9206" width="21.42578125" style="68" bestFit="1" customWidth="1"/>
    <col min="9207" max="9207" width="16.7109375" style="68" customWidth="1"/>
    <col min="9208" max="9208" width="14.85546875" style="68" customWidth="1"/>
    <col min="9209" max="9209" width="17.7109375" style="68" customWidth="1"/>
    <col min="9210" max="9450" width="11.42578125" style="68"/>
    <col min="9451" max="9451" width="12.140625" style="68" customWidth="1"/>
    <col min="9452" max="9452" width="37.5703125" style="68" customWidth="1"/>
    <col min="9453" max="9455" width="16.85546875" style="68" customWidth="1"/>
    <col min="9456" max="9456" width="17.5703125" style="68" customWidth="1"/>
    <col min="9457" max="9460" width="16.85546875" style="68" customWidth="1"/>
    <col min="9461" max="9461" width="20.42578125" style="68" customWidth="1"/>
    <col min="9462" max="9462" width="21.42578125" style="68" bestFit="1" customWidth="1"/>
    <col min="9463" max="9463" width="16.7109375" style="68" customWidth="1"/>
    <col min="9464" max="9464" width="14.85546875" style="68" customWidth="1"/>
    <col min="9465" max="9465" width="17.7109375" style="68" customWidth="1"/>
    <col min="9466" max="9706" width="11.42578125" style="68"/>
    <col min="9707" max="9707" width="12.140625" style="68" customWidth="1"/>
    <col min="9708" max="9708" width="37.5703125" style="68" customWidth="1"/>
    <col min="9709" max="9711" width="16.85546875" style="68" customWidth="1"/>
    <col min="9712" max="9712" width="17.5703125" style="68" customWidth="1"/>
    <col min="9713" max="9716" width="16.85546875" style="68" customWidth="1"/>
    <col min="9717" max="9717" width="20.42578125" style="68" customWidth="1"/>
    <col min="9718" max="9718" width="21.42578125" style="68" bestFit="1" customWidth="1"/>
    <col min="9719" max="9719" width="16.7109375" style="68" customWidth="1"/>
    <col min="9720" max="9720" width="14.85546875" style="68" customWidth="1"/>
    <col min="9721" max="9721" width="17.7109375" style="68" customWidth="1"/>
    <col min="9722" max="9962" width="11.42578125" style="68"/>
    <col min="9963" max="9963" width="12.140625" style="68" customWidth="1"/>
    <col min="9964" max="9964" width="37.5703125" style="68" customWidth="1"/>
    <col min="9965" max="9967" width="16.85546875" style="68" customWidth="1"/>
    <col min="9968" max="9968" width="17.5703125" style="68" customWidth="1"/>
    <col min="9969" max="9972" width="16.85546875" style="68" customWidth="1"/>
    <col min="9973" max="9973" width="20.42578125" style="68" customWidth="1"/>
    <col min="9974" max="9974" width="21.42578125" style="68" bestFit="1" customWidth="1"/>
    <col min="9975" max="9975" width="16.7109375" style="68" customWidth="1"/>
    <col min="9976" max="9976" width="14.85546875" style="68" customWidth="1"/>
    <col min="9977" max="9977" width="17.7109375" style="68" customWidth="1"/>
    <col min="9978" max="10218" width="11.42578125" style="68"/>
    <col min="10219" max="10219" width="12.140625" style="68" customWidth="1"/>
    <col min="10220" max="10220" width="37.5703125" style="68" customWidth="1"/>
    <col min="10221" max="10223" width="16.85546875" style="68" customWidth="1"/>
    <col min="10224" max="10224" width="17.5703125" style="68" customWidth="1"/>
    <col min="10225" max="10228" width="16.85546875" style="68" customWidth="1"/>
    <col min="10229" max="10229" width="20.42578125" style="68" customWidth="1"/>
    <col min="10230" max="10230" width="21.42578125" style="68" bestFit="1" customWidth="1"/>
    <col min="10231" max="10231" width="16.7109375" style="68" customWidth="1"/>
    <col min="10232" max="10232" width="14.85546875" style="68" customWidth="1"/>
    <col min="10233" max="10233" width="17.7109375" style="68" customWidth="1"/>
    <col min="10234" max="10474" width="11.42578125" style="68"/>
    <col min="10475" max="10475" width="12.140625" style="68" customWidth="1"/>
    <col min="10476" max="10476" width="37.5703125" style="68" customWidth="1"/>
    <col min="10477" max="10479" width="16.85546875" style="68" customWidth="1"/>
    <col min="10480" max="10480" width="17.5703125" style="68" customWidth="1"/>
    <col min="10481" max="10484" width="16.85546875" style="68" customWidth="1"/>
    <col min="10485" max="10485" width="20.42578125" style="68" customWidth="1"/>
    <col min="10486" max="10486" width="21.42578125" style="68" bestFit="1" customWidth="1"/>
    <col min="10487" max="10487" width="16.7109375" style="68" customWidth="1"/>
    <col min="10488" max="10488" width="14.85546875" style="68" customWidth="1"/>
    <col min="10489" max="10489" width="17.7109375" style="68" customWidth="1"/>
    <col min="10490" max="10730" width="11.42578125" style="68"/>
    <col min="10731" max="10731" width="12.140625" style="68" customWidth="1"/>
    <col min="10732" max="10732" width="37.5703125" style="68" customWidth="1"/>
    <col min="10733" max="10735" width="16.85546875" style="68" customWidth="1"/>
    <col min="10736" max="10736" width="17.5703125" style="68" customWidth="1"/>
    <col min="10737" max="10740" width="16.85546875" style="68" customWidth="1"/>
    <col min="10741" max="10741" width="20.42578125" style="68" customWidth="1"/>
    <col min="10742" max="10742" width="21.42578125" style="68" bestFit="1" customWidth="1"/>
    <col min="10743" max="10743" width="16.7109375" style="68" customWidth="1"/>
    <col min="10744" max="10744" width="14.85546875" style="68" customWidth="1"/>
    <col min="10745" max="10745" width="17.7109375" style="68" customWidth="1"/>
    <col min="10746" max="10986" width="11.42578125" style="68"/>
    <col min="10987" max="10987" width="12.140625" style="68" customWidth="1"/>
    <col min="10988" max="10988" width="37.5703125" style="68" customWidth="1"/>
    <col min="10989" max="10991" width="16.85546875" style="68" customWidth="1"/>
    <col min="10992" max="10992" width="17.5703125" style="68" customWidth="1"/>
    <col min="10993" max="10996" width="16.85546875" style="68" customWidth="1"/>
    <col min="10997" max="10997" width="20.42578125" style="68" customWidth="1"/>
    <col min="10998" max="10998" width="21.42578125" style="68" bestFit="1" customWidth="1"/>
    <col min="10999" max="10999" width="16.7109375" style="68" customWidth="1"/>
    <col min="11000" max="11000" width="14.85546875" style="68" customWidth="1"/>
    <col min="11001" max="11001" width="17.7109375" style="68" customWidth="1"/>
    <col min="11002" max="11242" width="11.42578125" style="68"/>
    <col min="11243" max="11243" width="12.140625" style="68" customWidth="1"/>
    <col min="11244" max="11244" width="37.5703125" style="68" customWidth="1"/>
    <col min="11245" max="11247" width="16.85546875" style="68" customWidth="1"/>
    <col min="11248" max="11248" width="17.5703125" style="68" customWidth="1"/>
    <col min="11249" max="11252" width="16.85546875" style="68" customWidth="1"/>
    <col min="11253" max="11253" width="20.42578125" style="68" customWidth="1"/>
    <col min="11254" max="11254" width="21.42578125" style="68" bestFit="1" customWidth="1"/>
    <col min="11255" max="11255" width="16.7109375" style="68" customWidth="1"/>
    <col min="11256" max="11256" width="14.85546875" style="68" customWidth="1"/>
    <col min="11257" max="11257" width="17.7109375" style="68" customWidth="1"/>
    <col min="11258" max="11498" width="11.42578125" style="68"/>
    <col min="11499" max="11499" width="12.140625" style="68" customWidth="1"/>
    <col min="11500" max="11500" width="37.5703125" style="68" customWidth="1"/>
    <col min="11501" max="11503" width="16.85546875" style="68" customWidth="1"/>
    <col min="11504" max="11504" width="17.5703125" style="68" customWidth="1"/>
    <col min="11505" max="11508" width="16.85546875" style="68" customWidth="1"/>
    <col min="11509" max="11509" width="20.42578125" style="68" customWidth="1"/>
    <col min="11510" max="11510" width="21.42578125" style="68" bestFit="1" customWidth="1"/>
    <col min="11511" max="11511" width="16.7109375" style="68" customWidth="1"/>
    <col min="11512" max="11512" width="14.85546875" style="68" customWidth="1"/>
    <col min="11513" max="11513" width="17.7109375" style="68" customWidth="1"/>
    <col min="11514" max="11754" width="11.42578125" style="68"/>
    <col min="11755" max="11755" width="12.140625" style="68" customWidth="1"/>
    <col min="11756" max="11756" width="37.5703125" style="68" customWidth="1"/>
    <col min="11757" max="11759" width="16.85546875" style="68" customWidth="1"/>
    <col min="11760" max="11760" width="17.5703125" style="68" customWidth="1"/>
    <col min="11761" max="11764" width="16.85546875" style="68" customWidth="1"/>
    <col min="11765" max="11765" width="20.42578125" style="68" customWidth="1"/>
    <col min="11766" max="11766" width="21.42578125" style="68" bestFit="1" customWidth="1"/>
    <col min="11767" max="11767" width="16.7109375" style="68" customWidth="1"/>
    <col min="11768" max="11768" width="14.85546875" style="68" customWidth="1"/>
    <col min="11769" max="11769" width="17.7109375" style="68" customWidth="1"/>
    <col min="11770" max="12010" width="11.42578125" style="68"/>
    <col min="12011" max="12011" width="12.140625" style="68" customWidth="1"/>
    <col min="12012" max="12012" width="37.5703125" style="68" customWidth="1"/>
    <col min="12013" max="12015" width="16.85546875" style="68" customWidth="1"/>
    <col min="12016" max="12016" width="17.5703125" style="68" customWidth="1"/>
    <col min="12017" max="12020" width="16.85546875" style="68" customWidth="1"/>
    <col min="12021" max="12021" width="20.42578125" style="68" customWidth="1"/>
    <col min="12022" max="12022" width="21.42578125" style="68" bestFit="1" customWidth="1"/>
    <col min="12023" max="12023" width="16.7109375" style="68" customWidth="1"/>
    <col min="12024" max="12024" width="14.85546875" style="68" customWidth="1"/>
    <col min="12025" max="12025" width="17.7109375" style="68" customWidth="1"/>
    <col min="12026" max="12266" width="11.42578125" style="68"/>
    <col min="12267" max="12267" width="12.140625" style="68" customWidth="1"/>
    <col min="12268" max="12268" width="37.5703125" style="68" customWidth="1"/>
    <col min="12269" max="12271" width="16.85546875" style="68" customWidth="1"/>
    <col min="12272" max="12272" width="17.5703125" style="68" customWidth="1"/>
    <col min="12273" max="12276" width="16.85546875" style="68" customWidth="1"/>
    <col min="12277" max="12277" width="20.42578125" style="68" customWidth="1"/>
    <col min="12278" max="12278" width="21.42578125" style="68" bestFit="1" customWidth="1"/>
    <col min="12279" max="12279" width="16.7109375" style="68" customWidth="1"/>
    <col min="12280" max="12280" width="14.85546875" style="68" customWidth="1"/>
    <col min="12281" max="12281" width="17.7109375" style="68" customWidth="1"/>
    <col min="12282" max="12522" width="11.42578125" style="68"/>
    <col min="12523" max="12523" width="12.140625" style="68" customWidth="1"/>
    <col min="12524" max="12524" width="37.5703125" style="68" customWidth="1"/>
    <col min="12525" max="12527" width="16.85546875" style="68" customWidth="1"/>
    <col min="12528" max="12528" width="17.5703125" style="68" customWidth="1"/>
    <col min="12529" max="12532" width="16.85546875" style="68" customWidth="1"/>
    <col min="12533" max="12533" width="20.42578125" style="68" customWidth="1"/>
    <col min="12534" max="12534" width="21.42578125" style="68" bestFit="1" customWidth="1"/>
    <col min="12535" max="12535" width="16.7109375" style="68" customWidth="1"/>
    <col min="12536" max="12536" width="14.85546875" style="68" customWidth="1"/>
    <col min="12537" max="12537" width="17.7109375" style="68" customWidth="1"/>
    <col min="12538" max="12778" width="11.42578125" style="68"/>
    <col min="12779" max="12779" width="12.140625" style="68" customWidth="1"/>
    <col min="12780" max="12780" width="37.5703125" style="68" customWidth="1"/>
    <col min="12781" max="12783" width="16.85546875" style="68" customWidth="1"/>
    <col min="12784" max="12784" width="17.5703125" style="68" customWidth="1"/>
    <col min="12785" max="12788" width="16.85546875" style="68" customWidth="1"/>
    <col min="12789" max="12789" width="20.42578125" style="68" customWidth="1"/>
    <col min="12790" max="12790" width="21.42578125" style="68" bestFit="1" customWidth="1"/>
    <col min="12791" max="12791" width="16.7109375" style="68" customWidth="1"/>
    <col min="12792" max="12792" width="14.85546875" style="68" customWidth="1"/>
    <col min="12793" max="12793" width="17.7109375" style="68" customWidth="1"/>
    <col min="12794" max="13034" width="11.42578125" style="68"/>
    <col min="13035" max="13035" width="12.140625" style="68" customWidth="1"/>
    <col min="13036" max="13036" width="37.5703125" style="68" customWidth="1"/>
    <col min="13037" max="13039" width="16.85546875" style="68" customWidth="1"/>
    <col min="13040" max="13040" width="17.5703125" style="68" customWidth="1"/>
    <col min="13041" max="13044" width="16.85546875" style="68" customWidth="1"/>
    <col min="13045" max="13045" width="20.42578125" style="68" customWidth="1"/>
    <col min="13046" max="13046" width="21.42578125" style="68" bestFit="1" customWidth="1"/>
    <col min="13047" max="13047" width="16.7109375" style="68" customWidth="1"/>
    <col min="13048" max="13048" width="14.85546875" style="68" customWidth="1"/>
    <col min="13049" max="13049" width="17.7109375" style="68" customWidth="1"/>
    <col min="13050" max="13290" width="11.42578125" style="68"/>
    <col min="13291" max="13291" width="12.140625" style="68" customWidth="1"/>
    <col min="13292" max="13292" width="37.5703125" style="68" customWidth="1"/>
    <col min="13293" max="13295" width="16.85546875" style="68" customWidth="1"/>
    <col min="13296" max="13296" width="17.5703125" style="68" customWidth="1"/>
    <col min="13297" max="13300" width="16.85546875" style="68" customWidth="1"/>
    <col min="13301" max="13301" width="20.42578125" style="68" customWidth="1"/>
    <col min="13302" max="13302" width="21.42578125" style="68" bestFit="1" customWidth="1"/>
    <col min="13303" max="13303" width="16.7109375" style="68" customWidth="1"/>
    <col min="13304" max="13304" width="14.85546875" style="68" customWidth="1"/>
    <col min="13305" max="13305" width="17.7109375" style="68" customWidth="1"/>
    <col min="13306" max="13546" width="11.42578125" style="68"/>
    <col min="13547" max="13547" width="12.140625" style="68" customWidth="1"/>
    <col min="13548" max="13548" width="37.5703125" style="68" customWidth="1"/>
    <col min="13549" max="13551" width="16.85546875" style="68" customWidth="1"/>
    <col min="13552" max="13552" width="17.5703125" style="68" customWidth="1"/>
    <col min="13553" max="13556" width="16.85546875" style="68" customWidth="1"/>
    <col min="13557" max="13557" width="20.42578125" style="68" customWidth="1"/>
    <col min="13558" max="13558" width="21.42578125" style="68" bestFit="1" customWidth="1"/>
    <col min="13559" max="13559" width="16.7109375" style="68" customWidth="1"/>
    <col min="13560" max="13560" width="14.85546875" style="68" customWidth="1"/>
    <col min="13561" max="13561" width="17.7109375" style="68" customWidth="1"/>
    <col min="13562" max="13802" width="11.42578125" style="68"/>
    <col min="13803" max="13803" width="12.140625" style="68" customWidth="1"/>
    <col min="13804" max="13804" width="37.5703125" style="68" customWidth="1"/>
    <col min="13805" max="13807" width="16.85546875" style="68" customWidth="1"/>
    <col min="13808" max="13808" width="17.5703125" style="68" customWidth="1"/>
    <col min="13809" max="13812" width="16.85546875" style="68" customWidth="1"/>
    <col min="13813" max="13813" width="20.42578125" style="68" customWidth="1"/>
    <col min="13814" max="13814" width="21.42578125" style="68" bestFit="1" customWidth="1"/>
    <col min="13815" max="13815" width="16.7109375" style="68" customWidth="1"/>
    <col min="13816" max="13816" width="14.85546875" style="68" customWidth="1"/>
    <col min="13817" max="13817" width="17.7109375" style="68" customWidth="1"/>
    <col min="13818" max="14058" width="11.42578125" style="68"/>
    <col min="14059" max="14059" width="12.140625" style="68" customWidth="1"/>
    <col min="14060" max="14060" width="37.5703125" style="68" customWidth="1"/>
    <col min="14061" max="14063" width="16.85546875" style="68" customWidth="1"/>
    <col min="14064" max="14064" width="17.5703125" style="68" customWidth="1"/>
    <col min="14065" max="14068" width="16.85546875" style="68" customWidth="1"/>
    <col min="14069" max="14069" width="20.42578125" style="68" customWidth="1"/>
    <col min="14070" max="14070" width="21.42578125" style="68" bestFit="1" customWidth="1"/>
    <col min="14071" max="14071" width="16.7109375" style="68" customWidth="1"/>
    <col min="14072" max="14072" width="14.85546875" style="68" customWidth="1"/>
    <col min="14073" max="14073" width="17.7109375" style="68" customWidth="1"/>
    <col min="14074" max="14314" width="11.42578125" style="68"/>
    <col min="14315" max="14315" width="12.140625" style="68" customWidth="1"/>
    <col min="14316" max="14316" width="37.5703125" style="68" customWidth="1"/>
    <col min="14317" max="14319" width="16.85546875" style="68" customWidth="1"/>
    <col min="14320" max="14320" width="17.5703125" style="68" customWidth="1"/>
    <col min="14321" max="14324" width="16.85546875" style="68" customWidth="1"/>
    <col min="14325" max="14325" width="20.42578125" style="68" customWidth="1"/>
    <col min="14326" max="14326" width="21.42578125" style="68" bestFit="1" customWidth="1"/>
    <col min="14327" max="14327" width="16.7109375" style="68" customWidth="1"/>
    <col min="14328" max="14328" width="14.85546875" style="68" customWidth="1"/>
    <col min="14329" max="14329" width="17.7109375" style="68" customWidth="1"/>
    <col min="14330" max="14570" width="11.42578125" style="68"/>
    <col min="14571" max="14571" width="12.140625" style="68" customWidth="1"/>
    <col min="14572" max="14572" width="37.5703125" style="68" customWidth="1"/>
    <col min="14573" max="14575" width="16.85546875" style="68" customWidth="1"/>
    <col min="14576" max="14576" width="17.5703125" style="68" customWidth="1"/>
    <col min="14577" max="14580" width="16.85546875" style="68" customWidth="1"/>
    <col min="14581" max="14581" width="20.42578125" style="68" customWidth="1"/>
    <col min="14582" max="14582" width="21.42578125" style="68" bestFit="1" customWidth="1"/>
    <col min="14583" max="14583" width="16.7109375" style="68" customWidth="1"/>
    <col min="14584" max="14584" width="14.85546875" style="68" customWidth="1"/>
    <col min="14585" max="14585" width="17.7109375" style="68" customWidth="1"/>
    <col min="14586" max="14826" width="11.42578125" style="68"/>
    <col min="14827" max="14827" width="12.140625" style="68" customWidth="1"/>
    <col min="14828" max="14828" width="37.5703125" style="68" customWidth="1"/>
    <col min="14829" max="14831" width="16.85546875" style="68" customWidth="1"/>
    <col min="14832" max="14832" width="17.5703125" style="68" customWidth="1"/>
    <col min="14833" max="14836" width="16.85546875" style="68" customWidth="1"/>
    <col min="14837" max="14837" width="20.42578125" style="68" customWidth="1"/>
    <col min="14838" max="14838" width="21.42578125" style="68" bestFit="1" customWidth="1"/>
    <col min="14839" max="14839" width="16.7109375" style="68" customWidth="1"/>
    <col min="14840" max="14840" width="14.85546875" style="68" customWidth="1"/>
    <col min="14841" max="14841" width="17.7109375" style="68" customWidth="1"/>
    <col min="14842" max="15082" width="11.42578125" style="68"/>
    <col min="15083" max="15083" width="12.140625" style="68" customWidth="1"/>
    <col min="15084" max="15084" width="37.5703125" style="68" customWidth="1"/>
    <col min="15085" max="15087" width="16.85546875" style="68" customWidth="1"/>
    <col min="15088" max="15088" width="17.5703125" style="68" customWidth="1"/>
    <col min="15089" max="15092" width="16.85546875" style="68" customWidth="1"/>
    <col min="15093" max="15093" width="20.42578125" style="68" customWidth="1"/>
    <col min="15094" max="15094" width="21.42578125" style="68" bestFit="1" customWidth="1"/>
    <col min="15095" max="15095" width="16.7109375" style="68" customWidth="1"/>
    <col min="15096" max="15096" width="14.85546875" style="68" customWidth="1"/>
    <col min="15097" max="15097" width="17.7109375" style="68" customWidth="1"/>
    <col min="15098" max="15338" width="11.42578125" style="68"/>
    <col min="15339" max="15339" width="12.140625" style="68" customWidth="1"/>
    <col min="15340" max="15340" width="37.5703125" style="68" customWidth="1"/>
    <col min="15341" max="15343" width="16.85546875" style="68" customWidth="1"/>
    <col min="15344" max="15344" width="17.5703125" style="68" customWidth="1"/>
    <col min="15345" max="15348" width="16.85546875" style="68" customWidth="1"/>
    <col min="15349" max="15349" width="20.42578125" style="68" customWidth="1"/>
    <col min="15350" max="15350" width="21.42578125" style="68" bestFit="1" customWidth="1"/>
    <col min="15351" max="15351" width="16.7109375" style="68" customWidth="1"/>
    <col min="15352" max="15352" width="14.85546875" style="68" customWidth="1"/>
    <col min="15353" max="15353" width="17.7109375" style="68" customWidth="1"/>
    <col min="15354" max="15594" width="11.42578125" style="68"/>
    <col min="15595" max="15595" width="12.140625" style="68" customWidth="1"/>
    <col min="15596" max="15596" width="37.5703125" style="68" customWidth="1"/>
    <col min="15597" max="15599" width="16.85546875" style="68" customWidth="1"/>
    <col min="15600" max="15600" width="17.5703125" style="68" customWidth="1"/>
    <col min="15601" max="15604" width="16.85546875" style="68" customWidth="1"/>
    <col min="15605" max="15605" width="20.42578125" style="68" customWidth="1"/>
    <col min="15606" max="15606" width="21.42578125" style="68" bestFit="1" customWidth="1"/>
    <col min="15607" max="15607" width="16.7109375" style="68" customWidth="1"/>
    <col min="15608" max="15608" width="14.85546875" style="68" customWidth="1"/>
    <col min="15609" max="15609" width="17.7109375" style="68" customWidth="1"/>
    <col min="15610" max="15850" width="11.42578125" style="68"/>
    <col min="15851" max="15851" width="12.140625" style="68" customWidth="1"/>
    <col min="15852" max="15852" width="37.5703125" style="68" customWidth="1"/>
    <col min="15853" max="15855" width="16.85546875" style="68" customWidth="1"/>
    <col min="15856" max="15856" width="17.5703125" style="68" customWidth="1"/>
    <col min="15857" max="15860" width="16.85546875" style="68" customWidth="1"/>
    <col min="15861" max="15861" width="20.42578125" style="68" customWidth="1"/>
    <col min="15862" max="15862" width="21.42578125" style="68" bestFit="1" customWidth="1"/>
    <col min="15863" max="15863" width="16.7109375" style="68" customWidth="1"/>
    <col min="15864" max="15864" width="14.85546875" style="68" customWidth="1"/>
    <col min="15865" max="15865" width="17.7109375" style="68" customWidth="1"/>
    <col min="15866" max="16106" width="11.42578125" style="68"/>
    <col min="16107" max="16107" width="12.140625" style="68" customWidth="1"/>
    <col min="16108" max="16108" width="37.5703125" style="68" customWidth="1"/>
    <col min="16109" max="16111" width="16.85546875" style="68" customWidth="1"/>
    <col min="16112" max="16112" width="17.5703125" style="68" customWidth="1"/>
    <col min="16113" max="16116" width="16.85546875" style="68" customWidth="1"/>
    <col min="16117" max="16117" width="20.42578125" style="68" customWidth="1"/>
    <col min="16118" max="16118" width="21.42578125" style="68" bestFit="1" customWidth="1"/>
    <col min="16119" max="16119" width="16.7109375" style="68" customWidth="1"/>
    <col min="16120" max="16120" width="14.85546875" style="68" customWidth="1"/>
    <col min="16121" max="16121" width="17.7109375" style="68" customWidth="1"/>
    <col min="16122" max="16384" width="11.42578125" style="68"/>
  </cols>
  <sheetData>
    <row r="1" spans="1:9" s="62" customFormat="1" x14ac:dyDescent="0.2">
      <c r="A1" s="61"/>
      <c r="B1" s="61"/>
      <c r="C1" s="61"/>
      <c r="D1" s="61"/>
      <c r="E1" s="61"/>
      <c r="F1" s="61"/>
      <c r="G1" s="61"/>
    </row>
    <row r="2" spans="1:9" s="62" customFormat="1" x14ac:dyDescent="0.2">
      <c r="A2" s="61"/>
    </row>
    <row r="3" spans="1:9" s="63" customFormat="1" ht="32.25" customHeight="1" x14ac:dyDescent="0.2">
      <c r="A3" s="261" t="s">
        <v>44</v>
      </c>
      <c r="B3" s="261"/>
      <c r="C3" s="261"/>
      <c r="D3" s="261"/>
      <c r="E3" s="261"/>
      <c r="F3" s="261"/>
      <c r="G3" s="261"/>
    </row>
    <row r="4" spans="1:9" s="63" customFormat="1" ht="18" x14ac:dyDescent="0.2">
      <c r="A4" s="262" t="s">
        <v>54</v>
      </c>
      <c r="B4" s="262"/>
      <c r="C4" s="262"/>
      <c r="D4" s="262"/>
      <c r="E4" s="262"/>
      <c r="F4" s="262"/>
      <c r="G4" s="262"/>
      <c r="H4" s="74"/>
      <c r="I4" s="74"/>
    </row>
    <row r="5" spans="1:9" s="62" customFormat="1" ht="15" customHeight="1" x14ac:dyDescent="0.2">
      <c r="B5" s="64"/>
      <c r="C5" s="64"/>
      <c r="D5" s="64"/>
      <c r="E5" s="64"/>
      <c r="F5" s="64"/>
      <c r="G5" s="65"/>
    </row>
    <row r="6" spans="1:9" s="62" customFormat="1" ht="15" customHeight="1" x14ac:dyDescent="0.2">
      <c r="C6" s="64"/>
      <c r="D6" s="64"/>
      <c r="E6" s="64"/>
      <c r="F6" s="66" t="s">
        <v>55</v>
      </c>
      <c r="G6" s="67" t="s">
        <v>14</v>
      </c>
    </row>
    <row r="7" spans="1:9" ht="15.75" thickBot="1" x14ac:dyDescent="0.25">
      <c r="B7" s="69"/>
      <c r="C7" s="70"/>
      <c r="D7" s="70"/>
      <c r="E7" s="70"/>
      <c r="F7" s="69"/>
      <c r="G7" s="70"/>
    </row>
    <row r="8" spans="1:9" s="71" customFormat="1" ht="49.5" customHeight="1" x14ac:dyDescent="0.2">
      <c r="A8" s="263" t="s">
        <v>61</v>
      </c>
      <c r="B8" s="265" t="s">
        <v>27</v>
      </c>
      <c r="C8" s="267" t="s">
        <v>56</v>
      </c>
      <c r="D8" s="268"/>
      <c r="E8" s="269"/>
      <c r="F8" s="270" t="s">
        <v>11</v>
      </c>
      <c r="G8" s="272" t="s">
        <v>57</v>
      </c>
    </row>
    <row r="9" spans="1:9" s="71" customFormat="1" ht="18.75" customHeight="1" x14ac:dyDescent="0.2">
      <c r="A9" s="264"/>
      <c r="B9" s="266"/>
      <c r="C9" s="75" t="s">
        <v>58</v>
      </c>
      <c r="D9" s="75" t="s">
        <v>59</v>
      </c>
      <c r="E9" s="75" t="s">
        <v>60</v>
      </c>
      <c r="F9" s="271"/>
      <c r="G9" s="273"/>
    </row>
    <row r="10" spans="1:9" s="71" customFormat="1" ht="33" customHeight="1" x14ac:dyDescent="0.2">
      <c r="A10" s="77" t="s">
        <v>20</v>
      </c>
      <c r="B10" s="92"/>
      <c r="C10" s="88">
        <f>D10+E10</f>
        <v>0</v>
      </c>
      <c r="D10" s="95">
        <v>0</v>
      </c>
      <c r="E10" s="95">
        <v>0</v>
      </c>
      <c r="F10" s="82">
        <v>6770.8271999999997</v>
      </c>
      <c r="G10" s="83">
        <f>B10*F10</f>
        <v>0</v>
      </c>
    </row>
    <row r="11" spans="1:9" s="71" customFormat="1" ht="33" customHeight="1" x14ac:dyDescent="0.2">
      <c r="A11" s="78" t="s">
        <v>21</v>
      </c>
      <c r="B11" s="93"/>
      <c r="C11" s="91">
        <f t="shared" ref="C11:C15" si="0">D11+E11</f>
        <v>0</v>
      </c>
      <c r="D11" s="95">
        <v>0</v>
      </c>
      <c r="E11" s="95">
        <v>0</v>
      </c>
      <c r="F11" s="84">
        <v>4989.4847999999993</v>
      </c>
      <c r="G11" s="85">
        <f>B11*F11</f>
        <v>0</v>
      </c>
    </row>
    <row r="12" spans="1:9" s="71" customFormat="1" ht="33" customHeight="1" x14ac:dyDescent="0.2">
      <c r="A12" s="78" t="s">
        <v>22</v>
      </c>
      <c r="B12" s="93"/>
      <c r="C12" s="89">
        <f t="shared" si="0"/>
        <v>0</v>
      </c>
      <c r="D12" s="95">
        <v>0</v>
      </c>
      <c r="E12" s="95">
        <v>0</v>
      </c>
      <c r="F12" s="84">
        <v>4227.6153599999989</v>
      </c>
      <c r="G12" s="85">
        <f t="shared" ref="G12:G15" si="1">B12*F12</f>
        <v>0</v>
      </c>
    </row>
    <row r="13" spans="1:9" s="71" customFormat="1" ht="33" customHeight="1" x14ac:dyDescent="0.2">
      <c r="A13" s="78" t="s">
        <v>23</v>
      </c>
      <c r="B13" s="93"/>
      <c r="C13" s="89">
        <f t="shared" si="0"/>
        <v>0</v>
      </c>
      <c r="D13" s="95">
        <v>0</v>
      </c>
      <c r="E13" s="95">
        <v>0</v>
      </c>
      <c r="F13" s="84">
        <v>2899.0905599999996</v>
      </c>
      <c r="G13" s="85">
        <f t="shared" si="1"/>
        <v>0</v>
      </c>
    </row>
    <row r="14" spans="1:9" s="71" customFormat="1" ht="33" customHeight="1" x14ac:dyDescent="0.2">
      <c r="A14" s="78" t="s">
        <v>24</v>
      </c>
      <c r="B14" s="93"/>
      <c r="C14" s="89">
        <f t="shared" si="0"/>
        <v>0</v>
      </c>
      <c r="D14" s="95">
        <v>0</v>
      </c>
      <c r="E14" s="95">
        <v>0</v>
      </c>
      <c r="F14" s="84">
        <v>7926.8275199999998</v>
      </c>
      <c r="G14" s="85">
        <f t="shared" si="1"/>
        <v>0</v>
      </c>
    </row>
    <row r="15" spans="1:9" s="71" customFormat="1" ht="33" customHeight="1" x14ac:dyDescent="0.2">
      <c r="A15" s="79" t="s">
        <v>25</v>
      </c>
      <c r="B15" s="94"/>
      <c r="C15" s="90">
        <f t="shared" si="0"/>
        <v>0</v>
      </c>
      <c r="D15" s="95">
        <v>0</v>
      </c>
      <c r="E15" s="95">
        <v>0</v>
      </c>
      <c r="F15" s="86">
        <v>252.4392</v>
      </c>
      <c r="G15" s="87">
        <f t="shared" si="1"/>
        <v>0</v>
      </c>
    </row>
    <row r="16" spans="1:9" ht="13.5" thickBot="1" x14ac:dyDescent="0.25">
      <c r="B16" s="72"/>
      <c r="F16" s="72"/>
    </row>
    <row r="17" spans="1:7" ht="19.5" customHeight="1" thickTop="1" thickBot="1" x14ac:dyDescent="0.25">
      <c r="A17" s="76"/>
      <c r="B17" s="73">
        <f>SUM(B10:B15)</f>
        <v>0</v>
      </c>
      <c r="C17" s="73">
        <f t="shared" ref="C17:G17" si="2">SUM(C10:C15)</f>
        <v>0</v>
      </c>
      <c r="D17" s="73">
        <f t="shared" si="2"/>
        <v>0</v>
      </c>
      <c r="E17" s="73">
        <f t="shared" si="2"/>
        <v>0</v>
      </c>
      <c r="F17" s="73"/>
      <c r="G17" s="80">
        <f t="shared" si="2"/>
        <v>0</v>
      </c>
    </row>
    <row r="18" spans="1:7" x14ac:dyDescent="0.2">
      <c r="A18" s="81"/>
      <c r="B18" s="81"/>
      <c r="C18" s="81"/>
      <c r="D18" s="81"/>
      <c r="E18" s="81"/>
      <c r="F18" s="81"/>
      <c r="G18" s="81"/>
    </row>
    <row r="19" spans="1:7" x14ac:dyDescent="0.2">
      <c r="A19" s="81"/>
      <c r="B19" s="81"/>
      <c r="C19" s="81"/>
      <c r="D19" s="81"/>
      <c r="E19" s="81"/>
      <c r="F19" s="81"/>
      <c r="G19" s="81"/>
    </row>
    <row r="20" spans="1:7" x14ac:dyDescent="0.2">
      <c r="A20" s="81"/>
      <c r="B20" s="81"/>
      <c r="C20" s="81"/>
      <c r="D20" s="81"/>
      <c r="E20" s="81"/>
      <c r="F20" s="81"/>
      <c r="G20" s="81"/>
    </row>
    <row r="21" spans="1:7" x14ac:dyDescent="0.2">
      <c r="A21" s="81"/>
      <c r="B21" s="81"/>
      <c r="C21" s="81"/>
      <c r="D21" s="81"/>
      <c r="E21" s="81"/>
      <c r="F21" s="81"/>
      <c r="G21" s="81"/>
    </row>
    <row r="22" spans="1:7" x14ac:dyDescent="0.2">
      <c r="A22" s="81"/>
      <c r="B22" s="81"/>
      <c r="C22" s="81"/>
      <c r="D22" s="81"/>
      <c r="E22" s="81"/>
      <c r="F22" s="81"/>
      <c r="G22" s="81"/>
    </row>
    <row r="23" spans="1:7" x14ac:dyDescent="0.2">
      <c r="A23" s="81"/>
      <c r="B23" s="81"/>
      <c r="C23" s="81"/>
      <c r="D23" s="81"/>
      <c r="E23" s="81"/>
      <c r="F23" s="81"/>
      <c r="G23" s="81"/>
    </row>
    <row r="24" spans="1:7" x14ac:dyDescent="0.2">
      <c r="A24" s="81"/>
      <c r="B24" s="81"/>
      <c r="C24" s="81"/>
      <c r="D24" s="81"/>
      <c r="E24" s="81"/>
      <c r="F24" s="81"/>
      <c r="G24" s="81"/>
    </row>
    <row r="25" spans="1:7" x14ac:dyDescent="0.2">
      <c r="A25" s="81"/>
      <c r="B25" s="81"/>
      <c r="C25" s="81"/>
      <c r="D25" s="81"/>
      <c r="E25" s="81"/>
      <c r="F25" s="81"/>
      <c r="G25" s="81"/>
    </row>
    <row r="26" spans="1:7" x14ac:dyDescent="0.2">
      <c r="A26" s="81"/>
      <c r="B26" s="81"/>
      <c r="C26" s="81"/>
      <c r="D26" s="81"/>
      <c r="E26" s="81"/>
      <c r="F26" s="81"/>
      <c r="G26" s="81"/>
    </row>
  </sheetData>
  <sheetProtection password="CD06" sheet="1" objects="1" scenarios="1"/>
  <mergeCells count="7">
    <mergeCell ref="A3:G3"/>
    <mergeCell ref="A4:G4"/>
    <mergeCell ref="A8:A9"/>
    <mergeCell ref="B8:B9"/>
    <mergeCell ref="C8:E8"/>
    <mergeCell ref="F8:F9"/>
    <mergeCell ref="G8:G9"/>
  </mergeCells>
  <printOptions horizontalCentered="1"/>
  <pageMargins left="0.31496062992125984" right="0.51181102362204722" top="0.82677165354330717" bottom="0.59055118110236227" header="0.19685039370078741" footer="0.19685039370078741"/>
  <pageSetup paperSize="5" scale="5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I23"/>
  <sheetViews>
    <sheetView topLeftCell="A7" zoomScale="90" zoomScaleNormal="90" workbookViewId="0">
      <selection activeCell="F10" sqref="F10:F15"/>
    </sheetView>
  </sheetViews>
  <sheetFormatPr baseColWidth="10" defaultRowHeight="12.75" x14ac:dyDescent="0.2"/>
  <cols>
    <col min="1" max="1" width="37.5703125" style="68" customWidth="1"/>
    <col min="2" max="2" width="16" style="68" customWidth="1"/>
    <col min="3" max="3" width="9.5703125" style="68" customWidth="1"/>
    <col min="4" max="5" width="10.28515625" style="68" customWidth="1"/>
    <col min="6" max="7" width="27" style="68" customWidth="1"/>
    <col min="8" max="234" width="11.42578125" style="68"/>
    <col min="235" max="235" width="12.140625" style="68" customWidth="1"/>
    <col min="236" max="236" width="37.5703125" style="68" customWidth="1"/>
    <col min="237" max="239" width="16.85546875" style="68" customWidth="1"/>
    <col min="240" max="240" width="17.5703125" style="68" customWidth="1"/>
    <col min="241" max="244" width="16.85546875" style="68" customWidth="1"/>
    <col min="245" max="245" width="20.42578125" style="68" customWidth="1"/>
    <col min="246" max="246" width="21.42578125" style="68" bestFit="1" customWidth="1"/>
    <col min="247" max="247" width="16.7109375" style="68" customWidth="1"/>
    <col min="248" max="248" width="14.85546875" style="68" customWidth="1"/>
    <col min="249" max="249" width="17.7109375" style="68" customWidth="1"/>
    <col min="250" max="490" width="11.42578125" style="68"/>
    <col min="491" max="491" width="12.140625" style="68" customWidth="1"/>
    <col min="492" max="492" width="37.5703125" style="68" customWidth="1"/>
    <col min="493" max="495" width="16.85546875" style="68" customWidth="1"/>
    <col min="496" max="496" width="17.5703125" style="68" customWidth="1"/>
    <col min="497" max="500" width="16.85546875" style="68" customWidth="1"/>
    <col min="501" max="501" width="20.42578125" style="68" customWidth="1"/>
    <col min="502" max="502" width="21.42578125" style="68" bestFit="1" customWidth="1"/>
    <col min="503" max="503" width="16.7109375" style="68" customWidth="1"/>
    <col min="504" max="504" width="14.85546875" style="68" customWidth="1"/>
    <col min="505" max="505" width="17.7109375" style="68" customWidth="1"/>
    <col min="506" max="746" width="11.42578125" style="68"/>
    <col min="747" max="747" width="12.140625" style="68" customWidth="1"/>
    <col min="748" max="748" width="37.5703125" style="68" customWidth="1"/>
    <col min="749" max="751" width="16.85546875" style="68" customWidth="1"/>
    <col min="752" max="752" width="17.5703125" style="68" customWidth="1"/>
    <col min="753" max="756" width="16.85546875" style="68" customWidth="1"/>
    <col min="757" max="757" width="20.42578125" style="68" customWidth="1"/>
    <col min="758" max="758" width="21.42578125" style="68" bestFit="1" customWidth="1"/>
    <col min="759" max="759" width="16.7109375" style="68" customWidth="1"/>
    <col min="760" max="760" width="14.85546875" style="68" customWidth="1"/>
    <col min="761" max="761" width="17.7109375" style="68" customWidth="1"/>
    <col min="762" max="1002" width="11.42578125" style="68"/>
    <col min="1003" max="1003" width="12.140625" style="68" customWidth="1"/>
    <col min="1004" max="1004" width="37.5703125" style="68" customWidth="1"/>
    <col min="1005" max="1007" width="16.85546875" style="68" customWidth="1"/>
    <col min="1008" max="1008" width="17.5703125" style="68" customWidth="1"/>
    <col min="1009" max="1012" width="16.85546875" style="68" customWidth="1"/>
    <col min="1013" max="1013" width="20.42578125" style="68" customWidth="1"/>
    <col min="1014" max="1014" width="21.42578125" style="68" bestFit="1" customWidth="1"/>
    <col min="1015" max="1015" width="16.7109375" style="68" customWidth="1"/>
    <col min="1016" max="1016" width="14.85546875" style="68" customWidth="1"/>
    <col min="1017" max="1017" width="17.7109375" style="68" customWidth="1"/>
    <col min="1018" max="1258" width="11.42578125" style="68"/>
    <col min="1259" max="1259" width="12.140625" style="68" customWidth="1"/>
    <col min="1260" max="1260" width="37.5703125" style="68" customWidth="1"/>
    <col min="1261" max="1263" width="16.85546875" style="68" customWidth="1"/>
    <col min="1264" max="1264" width="17.5703125" style="68" customWidth="1"/>
    <col min="1265" max="1268" width="16.85546875" style="68" customWidth="1"/>
    <col min="1269" max="1269" width="20.42578125" style="68" customWidth="1"/>
    <col min="1270" max="1270" width="21.42578125" style="68" bestFit="1" customWidth="1"/>
    <col min="1271" max="1271" width="16.7109375" style="68" customWidth="1"/>
    <col min="1272" max="1272" width="14.85546875" style="68" customWidth="1"/>
    <col min="1273" max="1273" width="17.7109375" style="68" customWidth="1"/>
    <col min="1274" max="1514" width="11.42578125" style="68"/>
    <col min="1515" max="1515" width="12.140625" style="68" customWidth="1"/>
    <col min="1516" max="1516" width="37.5703125" style="68" customWidth="1"/>
    <col min="1517" max="1519" width="16.85546875" style="68" customWidth="1"/>
    <col min="1520" max="1520" width="17.5703125" style="68" customWidth="1"/>
    <col min="1521" max="1524" width="16.85546875" style="68" customWidth="1"/>
    <col min="1525" max="1525" width="20.42578125" style="68" customWidth="1"/>
    <col min="1526" max="1526" width="21.42578125" style="68" bestFit="1" customWidth="1"/>
    <col min="1527" max="1527" width="16.7109375" style="68" customWidth="1"/>
    <col min="1528" max="1528" width="14.85546875" style="68" customWidth="1"/>
    <col min="1529" max="1529" width="17.7109375" style="68" customWidth="1"/>
    <col min="1530" max="1770" width="11.42578125" style="68"/>
    <col min="1771" max="1771" width="12.140625" style="68" customWidth="1"/>
    <col min="1772" max="1772" width="37.5703125" style="68" customWidth="1"/>
    <col min="1773" max="1775" width="16.85546875" style="68" customWidth="1"/>
    <col min="1776" max="1776" width="17.5703125" style="68" customWidth="1"/>
    <col min="1777" max="1780" width="16.85546875" style="68" customWidth="1"/>
    <col min="1781" max="1781" width="20.42578125" style="68" customWidth="1"/>
    <col min="1782" max="1782" width="21.42578125" style="68" bestFit="1" customWidth="1"/>
    <col min="1783" max="1783" width="16.7109375" style="68" customWidth="1"/>
    <col min="1784" max="1784" width="14.85546875" style="68" customWidth="1"/>
    <col min="1785" max="1785" width="17.7109375" style="68" customWidth="1"/>
    <col min="1786" max="2026" width="11.42578125" style="68"/>
    <col min="2027" max="2027" width="12.140625" style="68" customWidth="1"/>
    <col min="2028" max="2028" width="37.5703125" style="68" customWidth="1"/>
    <col min="2029" max="2031" width="16.85546875" style="68" customWidth="1"/>
    <col min="2032" max="2032" width="17.5703125" style="68" customWidth="1"/>
    <col min="2033" max="2036" width="16.85546875" style="68" customWidth="1"/>
    <col min="2037" max="2037" width="20.42578125" style="68" customWidth="1"/>
    <col min="2038" max="2038" width="21.42578125" style="68" bestFit="1" customWidth="1"/>
    <col min="2039" max="2039" width="16.7109375" style="68" customWidth="1"/>
    <col min="2040" max="2040" width="14.85546875" style="68" customWidth="1"/>
    <col min="2041" max="2041" width="17.7109375" style="68" customWidth="1"/>
    <col min="2042" max="2282" width="11.42578125" style="68"/>
    <col min="2283" max="2283" width="12.140625" style="68" customWidth="1"/>
    <col min="2284" max="2284" width="37.5703125" style="68" customWidth="1"/>
    <col min="2285" max="2287" width="16.85546875" style="68" customWidth="1"/>
    <col min="2288" max="2288" width="17.5703125" style="68" customWidth="1"/>
    <col min="2289" max="2292" width="16.85546875" style="68" customWidth="1"/>
    <col min="2293" max="2293" width="20.42578125" style="68" customWidth="1"/>
    <col min="2294" max="2294" width="21.42578125" style="68" bestFit="1" customWidth="1"/>
    <col min="2295" max="2295" width="16.7109375" style="68" customWidth="1"/>
    <col min="2296" max="2296" width="14.85546875" style="68" customWidth="1"/>
    <col min="2297" max="2297" width="17.7109375" style="68" customWidth="1"/>
    <col min="2298" max="2538" width="11.42578125" style="68"/>
    <col min="2539" max="2539" width="12.140625" style="68" customWidth="1"/>
    <col min="2540" max="2540" width="37.5703125" style="68" customWidth="1"/>
    <col min="2541" max="2543" width="16.85546875" style="68" customWidth="1"/>
    <col min="2544" max="2544" width="17.5703125" style="68" customWidth="1"/>
    <col min="2545" max="2548" width="16.85546875" style="68" customWidth="1"/>
    <col min="2549" max="2549" width="20.42578125" style="68" customWidth="1"/>
    <col min="2550" max="2550" width="21.42578125" style="68" bestFit="1" customWidth="1"/>
    <col min="2551" max="2551" width="16.7109375" style="68" customWidth="1"/>
    <col min="2552" max="2552" width="14.85546875" style="68" customWidth="1"/>
    <col min="2553" max="2553" width="17.7109375" style="68" customWidth="1"/>
    <col min="2554" max="2794" width="11.42578125" style="68"/>
    <col min="2795" max="2795" width="12.140625" style="68" customWidth="1"/>
    <col min="2796" max="2796" width="37.5703125" style="68" customWidth="1"/>
    <col min="2797" max="2799" width="16.85546875" style="68" customWidth="1"/>
    <col min="2800" max="2800" width="17.5703125" style="68" customWidth="1"/>
    <col min="2801" max="2804" width="16.85546875" style="68" customWidth="1"/>
    <col min="2805" max="2805" width="20.42578125" style="68" customWidth="1"/>
    <col min="2806" max="2806" width="21.42578125" style="68" bestFit="1" customWidth="1"/>
    <col min="2807" max="2807" width="16.7109375" style="68" customWidth="1"/>
    <col min="2808" max="2808" width="14.85546875" style="68" customWidth="1"/>
    <col min="2809" max="2809" width="17.7109375" style="68" customWidth="1"/>
    <col min="2810" max="3050" width="11.42578125" style="68"/>
    <col min="3051" max="3051" width="12.140625" style="68" customWidth="1"/>
    <col min="3052" max="3052" width="37.5703125" style="68" customWidth="1"/>
    <col min="3053" max="3055" width="16.85546875" style="68" customWidth="1"/>
    <col min="3056" max="3056" width="17.5703125" style="68" customWidth="1"/>
    <col min="3057" max="3060" width="16.85546875" style="68" customWidth="1"/>
    <col min="3061" max="3061" width="20.42578125" style="68" customWidth="1"/>
    <col min="3062" max="3062" width="21.42578125" style="68" bestFit="1" customWidth="1"/>
    <col min="3063" max="3063" width="16.7109375" style="68" customWidth="1"/>
    <col min="3064" max="3064" width="14.85546875" style="68" customWidth="1"/>
    <col min="3065" max="3065" width="17.7109375" style="68" customWidth="1"/>
    <col min="3066" max="3306" width="11.42578125" style="68"/>
    <col min="3307" max="3307" width="12.140625" style="68" customWidth="1"/>
    <col min="3308" max="3308" width="37.5703125" style="68" customWidth="1"/>
    <col min="3309" max="3311" width="16.85546875" style="68" customWidth="1"/>
    <col min="3312" max="3312" width="17.5703125" style="68" customWidth="1"/>
    <col min="3313" max="3316" width="16.85546875" style="68" customWidth="1"/>
    <col min="3317" max="3317" width="20.42578125" style="68" customWidth="1"/>
    <col min="3318" max="3318" width="21.42578125" style="68" bestFit="1" customWidth="1"/>
    <col min="3319" max="3319" width="16.7109375" style="68" customWidth="1"/>
    <col min="3320" max="3320" width="14.85546875" style="68" customWidth="1"/>
    <col min="3321" max="3321" width="17.7109375" style="68" customWidth="1"/>
    <col min="3322" max="3562" width="11.42578125" style="68"/>
    <col min="3563" max="3563" width="12.140625" style="68" customWidth="1"/>
    <col min="3564" max="3564" width="37.5703125" style="68" customWidth="1"/>
    <col min="3565" max="3567" width="16.85546875" style="68" customWidth="1"/>
    <col min="3568" max="3568" width="17.5703125" style="68" customWidth="1"/>
    <col min="3569" max="3572" width="16.85546875" style="68" customWidth="1"/>
    <col min="3573" max="3573" width="20.42578125" style="68" customWidth="1"/>
    <col min="3574" max="3574" width="21.42578125" style="68" bestFit="1" customWidth="1"/>
    <col min="3575" max="3575" width="16.7109375" style="68" customWidth="1"/>
    <col min="3576" max="3576" width="14.85546875" style="68" customWidth="1"/>
    <col min="3577" max="3577" width="17.7109375" style="68" customWidth="1"/>
    <col min="3578" max="3818" width="11.42578125" style="68"/>
    <col min="3819" max="3819" width="12.140625" style="68" customWidth="1"/>
    <col min="3820" max="3820" width="37.5703125" style="68" customWidth="1"/>
    <col min="3821" max="3823" width="16.85546875" style="68" customWidth="1"/>
    <col min="3824" max="3824" width="17.5703125" style="68" customWidth="1"/>
    <col min="3825" max="3828" width="16.85546875" style="68" customWidth="1"/>
    <col min="3829" max="3829" width="20.42578125" style="68" customWidth="1"/>
    <col min="3830" max="3830" width="21.42578125" style="68" bestFit="1" customWidth="1"/>
    <col min="3831" max="3831" width="16.7109375" style="68" customWidth="1"/>
    <col min="3832" max="3832" width="14.85546875" style="68" customWidth="1"/>
    <col min="3833" max="3833" width="17.7109375" style="68" customWidth="1"/>
    <col min="3834" max="4074" width="11.42578125" style="68"/>
    <col min="4075" max="4075" width="12.140625" style="68" customWidth="1"/>
    <col min="4076" max="4076" width="37.5703125" style="68" customWidth="1"/>
    <col min="4077" max="4079" width="16.85546875" style="68" customWidth="1"/>
    <col min="4080" max="4080" width="17.5703125" style="68" customWidth="1"/>
    <col min="4081" max="4084" width="16.85546875" style="68" customWidth="1"/>
    <col min="4085" max="4085" width="20.42578125" style="68" customWidth="1"/>
    <col min="4086" max="4086" width="21.42578125" style="68" bestFit="1" customWidth="1"/>
    <col min="4087" max="4087" width="16.7109375" style="68" customWidth="1"/>
    <col min="4088" max="4088" width="14.85546875" style="68" customWidth="1"/>
    <col min="4089" max="4089" width="17.7109375" style="68" customWidth="1"/>
    <col min="4090" max="4330" width="11.42578125" style="68"/>
    <col min="4331" max="4331" width="12.140625" style="68" customWidth="1"/>
    <col min="4332" max="4332" width="37.5703125" style="68" customWidth="1"/>
    <col min="4333" max="4335" width="16.85546875" style="68" customWidth="1"/>
    <col min="4336" max="4336" width="17.5703125" style="68" customWidth="1"/>
    <col min="4337" max="4340" width="16.85546875" style="68" customWidth="1"/>
    <col min="4341" max="4341" width="20.42578125" style="68" customWidth="1"/>
    <col min="4342" max="4342" width="21.42578125" style="68" bestFit="1" customWidth="1"/>
    <col min="4343" max="4343" width="16.7109375" style="68" customWidth="1"/>
    <col min="4344" max="4344" width="14.85546875" style="68" customWidth="1"/>
    <col min="4345" max="4345" width="17.7109375" style="68" customWidth="1"/>
    <col min="4346" max="4586" width="11.42578125" style="68"/>
    <col min="4587" max="4587" width="12.140625" style="68" customWidth="1"/>
    <col min="4588" max="4588" width="37.5703125" style="68" customWidth="1"/>
    <col min="4589" max="4591" width="16.85546875" style="68" customWidth="1"/>
    <col min="4592" max="4592" width="17.5703125" style="68" customWidth="1"/>
    <col min="4593" max="4596" width="16.85546875" style="68" customWidth="1"/>
    <col min="4597" max="4597" width="20.42578125" style="68" customWidth="1"/>
    <col min="4598" max="4598" width="21.42578125" style="68" bestFit="1" customWidth="1"/>
    <col min="4599" max="4599" width="16.7109375" style="68" customWidth="1"/>
    <col min="4600" max="4600" width="14.85546875" style="68" customWidth="1"/>
    <col min="4601" max="4601" width="17.7109375" style="68" customWidth="1"/>
    <col min="4602" max="4842" width="11.42578125" style="68"/>
    <col min="4843" max="4843" width="12.140625" style="68" customWidth="1"/>
    <col min="4844" max="4844" width="37.5703125" style="68" customWidth="1"/>
    <col min="4845" max="4847" width="16.85546875" style="68" customWidth="1"/>
    <col min="4848" max="4848" width="17.5703125" style="68" customWidth="1"/>
    <col min="4849" max="4852" width="16.85546875" style="68" customWidth="1"/>
    <col min="4853" max="4853" width="20.42578125" style="68" customWidth="1"/>
    <col min="4854" max="4854" width="21.42578125" style="68" bestFit="1" customWidth="1"/>
    <col min="4855" max="4855" width="16.7109375" style="68" customWidth="1"/>
    <col min="4856" max="4856" width="14.85546875" style="68" customWidth="1"/>
    <col min="4857" max="4857" width="17.7109375" style="68" customWidth="1"/>
    <col min="4858" max="5098" width="11.42578125" style="68"/>
    <col min="5099" max="5099" width="12.140625" style="68" customWidth="1"/>
    <col min="5100" max="5100" width="37.5703125" style="68" customWidth="1"/>
    <col min="5101" max="5103" width="16.85546875" style="68" customWidth="1"/>
    <col min="5104" max="5104" width="17.5703125" style="68" customWidth="1"/>
    <col min="5105" max="5108" width="16.85546875" style="68" customWidth="1"/>
    <col min="5109" max="5109" width="20.42578125" style="68" customWidth="1"/>
    <col min="5110" max="5110" width="21.42578125" style="68" bestFit="1" customWidth="1"/>
    <col min="5111" max="5111" width="16.7109375" style="68" customWidth="1"/>
    <col min="5112" max="5112" width="14.85546875" style="68" customWidth="1"/>
    <col min="5113" max="5113" width="17.7109375" style="68" customWidth="1"/>
    <col min="5114" max="5354" width="11.42578125" style="68"/>
    <col min="5355" max="5355" width="12.140625" style="68" customWidth="1"/>
    <col min="5356" max="5356" width="37.5703125" style="68" customWidth="1"/>
    <col min="5357" max="5359" width="16.85546875" style="68" customWidth="1"/>
    <col min="5360" max="5360" width="17.5703125" style="68" customWidth="1"/>
    <col min="5361" max="5364" width="16.85546875" style="68" customWidth="1"/>
    <col min="5365" max="5365" width="20.42578125" style="68" customWidth="1"/>
    <col min="5366" max="5366" width="21.42578125" style="68" bestFit="1" customWidth="1"/>
    <col min="5367" max="5367" width="16.7109375" style="68" customWidth="1"/>
    <col min="5368" max="5368" width="14.85546875" style="68" customWidth="1"/>
    <col min="5369" max="5369" width="17.7109375" style="68" customWidth="1"/>
    <col min="5370" max="5610" width="11.42578125" style="68"/>
    <col min="5611" max="5611" width="12.140625" style="68" customWidth="1"/>
    <col min="5612" max="5612" width="37.5703125" style="68" customWidth="1"/>
    <col min="5613" max="5615" width="16.85546875" style="68" customWidth="1"/>
    <col min="5616" max="5616" width="17.5703125" style="68" customWidth="1"/>
    <col min="5617" max="5620" width="16.85546875" style="68" customWidth="1"/>
    <col min="5621" max="5621" width="20.42578125" style="68" customWidth="1"/>
    <col min="5622" max="5622" width="21.42578125" style="68" bestFit="1" customWidth="1"/>
    <col min="5623" max="5623" width="16.7109375" style="68" customWidth="1"/>
    <col min="5624" max="5624" width="14.85546875" style="68" customWidth="1"/>
    <col min="5625" max="5625" width="17.7109375" style="68" customWidth="1"/>
    <col min="5626" max="5866" width="11.42578125" style="68"/>
    <col min="5867" max="5867" width="12.140625" style="68" customWidth="1"/>
    <col min="5868" max="5868" width="37.5703125" style="68" customWidth="1"/>
    <col min="5869" max="5871" width="16.85546875" style="68" customWidth="1"/>
    <col min="5872" max="5872" width="17.5703125" style="68" customWidth="1"/>
    <col min="5873" max="5876" width="16.85546875" style="68" customWidth="1"/>
    <col min="5877" max="5877" width="20.42578125" style="68" customWidth="1"/>
    <col min="5878" max="5878" width="21.42578125" style="68" bestFit="1" customWidth="1"/>
    <col min="5879" max="5879" width="16.7109375" style="68" customWidth="1"/>
    <col min="5880" max="5880" width="14.85546875" style="68" customWidth="1"/>
    <col min="5881" max="5881" width="17.7109375" style="68" customWidth="1"/>
    <col min="5882" max="6122" width="11.42578125" style="68"/>
    <col min="6123" max="6123" width="12.140625" style="68" customWidth="1"/>
    <col min="6124" max="6124" width="37.5703125" style="68" customWidth="1"/>
    <col min="6125" max="6127" width="16.85546875" style="68" customWidth="1"/>
    <col min="6128" max="6128" width="17.5703125" style="68" customWidth="1"/>
    <col min="6129" max="6132" width="16.85546875" style="68" customWidth="1"/>
    <col min="6133" max="6133" width="20.42578125" style="68" customWidth="1"/>
    <col min="6134" max="6134" width="21.42578125" style="68" bestFit="1" customWidth="1"/>
    <col min="6135" max="6135" width="16.7109375" style="68" customWidth="1"/>
    <col min="6136" max="6136" width="14.85546875" style="68" customWidth="1"/>
    <col min="6137" max="6137" width="17.7109375" style="68" customWidth="1"/>
    <col min="6138" max="6378" width="11.42578125" style="68"/>
    <col min="6379" max="6379" width="12.140625" style="68" customWidth="1"/>
    <col min="6380" max="6380" width="37.5703125" style="68" customWidth="1"/>
    <col min="6381" max="6383" width="16.85546875" style="68" customWidth="1"/>
    <col min="6384" max="6384" width="17.5703125" style="68" customWidth="1"/>
    <col min="6385" max="6388" width="16.85546875" style="68" customWidth="1"/>
    <col min="6389" max="6389" width="20.42578125" style="68" customWidth="1"/>
    <col min="6390" max="6390" width="21.42578125" style="68" bestFit="1" customWidth="1"/>
    <col min="6391" max="6391" width="16.7109375" style="68" customWidth="1"/>
    <col min="6392" max="6392" width="14.85546875" style="68" customWidth="1"/>
    <col min="6393" max="6393" width="17.7109375" style="68" customWidth="1"/>
    <col min="6394" max="6634" width="11.42578125" style="68"/>
    <col min="6635" max="6635" width="12.140625" style="68" customWidth="1"/>
    <col min="6636" max="6636" width="37.5703125" style="68" customWidth="1"/>
    <col min="6637" max="6639" width="16.85546875" style="68" customWidth="1"/>
    <col min="6640" max="6640" width="17.5703125" style="68" customWidth="1"/>
    <col min="6641" max="6644" width="16.85546875" style="68" customWidth="1"/>
    <col min="6645" max="6645" width="20.42578125" style="68" customWidth="1"/>
    <col min="6646" max="6646" width="21.42578125" style="68" bestFit="1" customWidth="1"/>
    <col min="6647" max="6647" width="16.7109375" style="68" customWidth="1"/>
    <col min="6648" max="6648" width="14.85546875" style="68" customWidth="1"/>
    <col min="6649" max="6649" width="17.7109375" style="68" customWidth="1"/>
    <col min="6650" max="6890" width="11.42578125" style="68"/>
    <col min="6891" max="6891" width="12.140625" style="68" customWidth="1"/>
    <col min="6892" max="6892" width="37.5703125" style="68" customWidth="1"/>
    <col min="6893" max="6895" width="16.85546875" style="68" customWidth="1"/>
    <col min="6896" max="6896" width="17.5703125" style="68" customWidth="1"/>
    <col min="6897" max="6900" width="16.85546875" style="68" customWidth="1"/>
    <col min="6901" max="6901" width="20.42578125" style="68" customWidth="1"/>
    <col min="6902" max="6902" width="21.42578125" style="68" bestFit="1" customWidth="1"/>
    <col min="6903" max="6903" width="16.7109375" style="68" customWidth="1"/>
    <col min="6904" max="6904" width="14.85546875" style="68" customWidth="1"/>
    <col min="6905" max="6905" width="17.7109375" style="68" customWidth="1"/>
    <col min="6906" max="7146" width="11.42578125" style="68"/>
    <col min="7147" max="7147" width="12.140625" style="68" customWidth="1"/>
    <col min="7148" max="7148" width="37.5703125" style="68" customWidth="1"/>
    <col min="7149" max="7151" width="16.85546875" style="68" customWidth="1"/>
    <col min="7152" max="7152" width="17.5703125" style="68" customWidth="1"/>
    <col min="7153" max="7156" width="16.85546875" style="68" customWidth="1"/>
    <col min="7157" max="7157" width="20.42578125" style="68" customWidth="1"/>
    <col min="7158" max="7158" width="21.42578125" style="68" bestFit="1" customWidth="1"/>
    <col min="7159" max="7159" width="16.7109375" style="68" customWidth="1"/>
    <col min="7160" max="7160" width="14.85546875" style="68" customWidth="1"/>
    <col min="7161" max="7161" width="17.7109375" style="68" customWidth="1"/>
    <col min="7162" max="7402" width="11.42578125" style="68"/>
    <col min="7403" max="7403" width="12.140625" style="68" customWidth="1"/>
    <col min="7404" max="7404" width="37.5703125" style="68" customWidth="1"/>
    <col min="7405" max="7407" width="16.85546875" style="68" customWidth="1"/>
    <col min="7408" max="7408" width="17.5703125" style="68" customWidth="1"/>
    <col min="7409" max="7412" width="16.85546875" style="68" customWidth="1"/>
    <col min="7413" max="7413" width="20.42578125" style="68" customWidth="1"/>
    <col min="7414" max="7414" width="21.42578125" style="68" bestFit="1" customWidth="1"/>
    <col min="7415" max="7415" width="16.7109375" style="68" customWidth="1"/>
    <col min="7416" max="7416" width="14.85546875" style="68" customWidth="1"/>
    <col min="7417" max="7417" width="17.7109375" style="68" customWidth="1"/>
    <col min="7418" max="7658" width="11.42578125" style="68"/>
    <col min="7659" max="7659" width="12.140625" style="68" customWidth="1"/>
    <col min="7660" max="7660" width="37.5703125" style="68" customWidth="1"/>
    <col min="7661" max="7663" width="16.85546875" style="68" customWidth="1"/>
    <col min="7664" max="7664" width="17.5703125" style="68" customWidth="1"/>
    <col min="7665" max="7668" width="16.85546875" style="68" customWidth="1"/>
    <col min="7669" max="7669" width="20.42578125" style="68" customWidth="1"/>
    <col min="7670" max="7670" width="21.42578125" style="68" bestFit="1" customWidth="1"/>
    <col min="7671" max="7671" width="16.7109375" style="68" customWidth="1"/>
    <col min="7672" max="7672" width="14.85546875" style="68" customWidth="1"/>
    <col min="7673" max="7673" width="17.7109375" style="68" customWidth="1"/>
    <col min="7674" max="7914" width="11.42578125" style="68"/>
    <col min="7915" max="7915" width="12.140625" style="68" customWidth="1"/>
    <col min="7916" max="7916" width="37.5703125" style="68" customWidth="1"/>
    <col min="7917" max="7919" width="16.85546875" style="68" customWidth="1"/>
    <col min="7920" max="7920" width="17.5703125" style="68" customWidth="1"/>
    <col min="7921" max="7924" width="16.85546875" style="68" customWidth="1"/>
    <col min="7925" max="7925" width="20.42578125" style="68" customWidth="1"/>
    <col min="7926" max="7926" width="21.42578125" style="68" bestFit="1" customWidth="1"/>
    <col min="7927" max="7927" width="16.7109375" style="68" customWidth="1"/>
    <col min="7928" max="7928" width="14.85546875" style="68" customWidth="1"/>
    <col min="7929" max="7929" width="17.7109375" style="68" customWidth="1"/>
    <col min="7930" max="8170" width="11.42578125" style="68"/>
    <col min="8171" max="8171" width="12.140625" style="68" customWidth="1"/>
    <col min="8172" max="8172" width="37.5703125" style="68" customWidth="1"/>
    <col min="8173" max="8175" width="16.85546875" style="68" customWidth="1"/>
    <col min="8176" max="8176" width="17.5703125" style="68" customWidth="1"/>
    <col min="8177" max="8180" width="16.85546875" style="68" customWidth="1"/>
    <col min="8181" max="8181" width="20.42578125" style="68" customWidth="1"/>
    <col min="8182" max="8182" width="21.42578125" style="68" bestFit="1" customWidth="1"/>
    <col min="8183" max="8183" width="16.7109375" style="68" customWidth="1"/>
    <col min="8184" max="8184" width="14.85546875" style="68" customWidth="1"/>
    <col min="8185" max="8185" width="17.7109375" style="68" customWidth="1"/>
    <col min="8186" max="8426" width="11.42578125" style="68"/>
    <col min="8427" max="8427" width="12.140625" style="68" customWidth="1"/>
    <col min="8428" max="8428" width="37.5703125" style="68" customWidth="1"/>
    <col min="8429" max="8431" width="16.85546875" style="68" customWidth="1"/>
    <col min="8432" max="8432" width="17.5703125" style="68" customWidth="1"/>
    <col min="8433" max="8436" width="16.85546875" style="68" customWidth="1"/>
    <col min="8437" max="8437" width="20.42578125" style="68" customWidth="1"/>
    <col min="8438" max="8438" width="21.42578125" style="68" bestFit="1" customWidth="1"/>
    <col min="8439" max="8439" width="16.7109375" style="68" customWidth="1"/>
    <col min="8440" max="8440" width="14.85546875" style="68" customWidth="1"/>
    <col min="8441" max="8441" width="17.7109375" style="68" customWidth="1"/>
    <col min="8442" max="8682" width="11.42578125" style="68"/>
    <col min="8683" max="8683" width="12.140625" style="68" customWidth="1"/>
    <col min="8684" max="8684" width="37.5703125" style="68" customWidth="1"/>
    <col min="8685" max="8687" width="16.85546875" style="68" customWidth="1"/>
    <col min="8688" max="8688" width="17.5703125" style="68" customWidth="1"/>
    <col min="8689" max="8692" width="16.85546875" style="68" customWidth="1"/>
    <col min="8693" max="8693" width="20.42578125" style="68" customWidth="1"/>
    <col min="8694" max="8694" width="21.42578125" style="68" bestFit="1" customWidth="1"/>
    <col min="8695" max="8695" width="16.7109375" style="68" customWidth="1"/>
    <col min="8696" max="8696" width="14.85546875" style="68" customWidth="1"/>
    <col min="8697" max="8697" width="17.7109375" style="68" customWidth="1"/>
    <col min="8698" max="8938" width="11.42578125" style="68"/>
    <col min="8939" max="8939" width="12.140625" style="68" customWidth="1"/>
    <col min="8940" max="8940" width="37.5703125" style="68" customWidth="1"/>
    <col min="8941" max="8943" width="16.85546875" style="68" customWidth="1"/>
    <col min="8944" max="8944" width="17.5703125" style="68" customWidth="1"/>
    <col min="8945" max="8948" width="16.85546875" style="68" customWidth="1"/>
    <col min="8949" max="8949" width="20.42578125" style="68" customWidth="1"/>
    <col min="8950" max="8950" width="21.42578125" style="68" bestFit="1" customWidth="1"/>
    <col min="8951" max="8951" width="16.7109375" style="68" customWidth="1"/>
    <col min="8952" max="8952" width="14.85546875" style="68" customWidth="1"/>
    <col min="8953" max="8953" width="17.7109375" style="68" customWidth="1"/>
    <col min="8954" max="9194" width="11.42578125" style="68"/>
    <col min="9195" max="9195" width="12.140625" style="68" customWidth="1"/>
    <col min="9196" max="9196" width="37.5703125" style="68" customWidth="1"/>
    <col min="9197" max="9199" width="16.85546875" style="68" customWidth="1"/>
    <col min="9200" max="9200" width="17.5703125" style="68" customWidth="1"/>
    <col min="9201" max="9204" width="16.85546875" style="68" customWidth="1"/>
    <col min="9205" max="9205" width="20.42578125" style="68" customWidth="1"/>
    <col min="9206" max="9206" width="21.42578125" style="68" bestFit="1" customWidth="1"/>
    <col min="9207" max="9207" width="16.7109375" style="68" customWidth="1"/>
    <col min="9208" max="9208" width="14.85546875" style="68" customWidth="1"/>
    <col min="9209" max="9209" width="17.7109375" style="68" customWidth="1"/>
    <col min="9210" max="9450" width="11.42578125" style="68"/>
    <col min="9451" max="9451" width="12.140625" style="68" customWidth="1"/>
    <col min="9452" max="9452" width="37.5703125" style="68" customWidth="1"/>
    <col min="9453" max="9455" width="16.85546875" style="68" customWidth="1"/>
    <col min="9456" max="9456" width="17.5703125" style="68" customWidth="1"/>
    <col min="9457" max="9460" width="16.85546875" style="68" customWidth="1"/>
    <col min="9461" max="9461" width="20.42578125" style="68" customWidth="1"/>
    <col min="9462" max="9462" width="21.42578125" style="68" bestFit="1" customWidth="1"/>
    <col min="9463" max="9463" width="16.7109375" style="68" customWidth="1"/>
    <col min="9464" max="9464" width="14.85546875" style="68" customWidth="1"/>
    <col min="9465" max="9465" width="17.7109375" style="68" customWidth="1"/>
    <col min="9466" max="9706" width="11.42578125" style="68"/>
    <col min="9707" max="9707" width="12.140625" style="68" customWidth="1"/>
    <col min="9708" max="9708" width="37.5703125" style="68" customWidth="1"/>
    <col min="9709" max="9711" width="16.85546875" style="68" customWidth="1"/>
    <col min="9712" max="9712" width="17.5703125" style="68" customWidth="1"/>
    <col min="9713" max="9716" width="16.85546875" style="68" customWidth="1"/>
    <col min="9717" max="9717" width="20.42578125" style="68" customWidth="1"/>
    <col min="9718" max="9718" width="21.42578125" style="68" bestFit="1" customWidth="1"/>
    <col min="9719" max="9719" width="16.7109375" style="68" customWidth="1"/>
    <col min="9720" max="9720" width="14.85546875" style="68" customWidth="1"/>
    <col min="9721" max="9721" width="17.7109375" style="68" customWidth="1"/>
    <col min="9722" max="9962" width="11.42578125" style="68"/>
    <col min="9963" max="9963" width="12.140625" style="68" customWidth="1"/>
    <col min="9964" max="9964" width="37.5703125" style="68" customWidth="1"/>
    <col min="9965" max="9967" width="16.85546875" style="68" customWidth="1"/>
    <col min="9968" max="9968" width="17.5703125" style="68" customWidth="1"/>
    <col min="9969" max="9972" width="16.85546875" style="68" customWidth="1"/>
    <col min="9973" max="9973" width="20.42578125" style="68" customWidth="1"/>
    <col min="9974" max="9974" width="21.42578125" style="68" bestFit="1" customWidth="1"/>
    <col min="9975" max="9975" width="16.7109375" style="68" customWidth="1"/>
    <col min="9976" max="9976" width="14.85546875" style="68" customWidth="1"/>
    <col min="9977" max="9977" width="17.7109375" style="68" customWidth="1"/>
    <col min="9978" max="10218" width="11.42578125" style="68"/>
    <col min="10219" max="10219" width="12.140625" style="68" customWidth="1"/>
    <col min="10220" max="10220" width="37.5703125" style="68" customWidth="1"/>
    <col min="10221" max="10223" width="16.85546875" style="68" customWidth="1"/>
    <col min="10224" max="10224" width="17.5703125" style="68" customWidth="1"/>
    <col min="10225" max="10228" width="16.85546875" style="68" customWidth="1"/>
    <col min="10229" max="10229" width="20.42578125" style="68" customWidth="1"/>
    <col min="10230" max="10230" width="21.42578125" style="68" bestFit="1" customWidth="1"/>
    <col min="10231" max="10231" width="16.7109375" style="68" customWidth="1"/>
    <col min="10232" max="10232" width="14.85546875" style="68" customWidth="1"/>
    <col min="10233" max="10233" width="17.7109375" style="68" customWidth="1"/>
    <col min="10234" max="10474" width="11.42578125" style="68"/>
    <col min="10475" max="10475" width="12.140625" style="68" customWidth="1"/>
    <col min="10476" max="10476" width="37.5703125" style="68" customWidth="1"/>
    <col min="10477" max="10479" width="16.85546875" style="68" customWidth="1"/>
    <col min="10480" max="10480" width="17.5703125" style="68" customWidth="1"/>
    <col min="10481" max="10484" width="16.85546875" style="68" customWidth="1"/>
    <col min="10485" max="10485" width="20.42578125" style="68" customWidth="1"/>
    <col min="10486" max="10486" width="21.42578125" style="68" bestFit="1" customWidth="1"/>
    <col min="10487" max="10487" width="16.7109375" style="68" customWidth="1"/>
    <col min="10488" max="10488" width="14.85546875" style="68" customWidth="1"/>
    <col min="10489" max="10489" width="17.7109375" style="68" customWidth="1"/>
    <col min="10490" max="10730" width="11.42578125" style="68"/>
    <col min="10731" max="10731" width="12.140625" style="68" customWidth="1"/>
    <col min="10732" max="10732" width="37.5703125" style="68" customWidth="1"/>
    <col min="10733" max="10735" width="16.85546875" style="68" customWidth="1"/>
    <col min="10736" max="10736" width="17.5703125" style="68" customWidth="1"/>
    <col min="10737" max="10740" width="16.85546875" style="68" customWidth="1"/>
    <col min="10741" max="10741" width="20.42578125" style="68" customWidth="1"/>
    <col min="10742" max="10742" width="21.42578125" style="68" bestFit="1" customWidth="1"/>
    <col min="10743" max="10743" width="16.7109375" style="68" customWidth="1"/>
    <col min="10744" max="10744" width="14.85546875" style="68" customWidth="1"/>
    <col min="10745" max="10745" width="17.7109375" style="68" customWidth="1"/>
    <col min="10746" max="10986" width="11.42578125" style="68"/>
    <col min="10987" max="10987" width="12.140625" style="68" customWidth="1"/>
    <col min="10988" max="10988" width="37.5703125" style="68" customWidth="1"/>
    <col min="10989" max="10991" width="16.85546875" style="68" customWidth="1"/>
    <col min="10992" max="10992" width="17.5703125" style="68" customWidth="1"/>
    <col min="10993" max="10996" width="16.85546875" style="68" customWidth="1"/>
    <col min="10997" max="10997" width="20.42578125" style="68" customWidth="1"/>
    <col min="10998" max="10998" width="21.42578125" style="68" bestFit="1" customWidth="1"/>
    <col min="10999" max="10999" width="16.7109375" style="68" customWidth="1"/>
    <col min="11000" max="11000" width="14.85546875" style="68" customWidth="1"/>
    <col min="11001" max="11001" width="17.7109375" style="68" customWidth="1"/>
    <col min="11002" max="11242" width="11.42578125" style="68"/>
    <col min="11243" max="11243" width="12.140625" style="68" customWidth="1"/>
    <col min="11244" max="11244" width="37.5703125" style="68" customWidth="1"/>
    <col min="11245" max="11247" width="16.85546875" style="68" customWidth="1"/>
    <col min="11248" max="11248" width="17.5703125" style="68" customWidth="1"/>
    <col min="11249" max="11252" width="16.85546875" style="68" customWidth="1"/>
    <col min="11253" max="11253" width="20.42578125" style="68" customWidth="1"/>
    <col min="11254" max="11254" width="21.42578125" style="68" bestFit="1" customWidth="1"/>
    <col min="11255" max="11255" width="16.7109375" style="68" customWidth="1"/>
    <col min="11256" max="11256" width="14.85546875" style="68" customWidth="1"/>
    <col min="11257" max="11257" width="17.7109375" style="68" customWidth="1"/>
    <col min="11258" max="11498" width="11.42578125" style="68"/>
    <col min="11499" max="11499" width="12.140625" style="68" customWidth="1"/>
    <col min="11500" max="11500" width="37.5703125" style="68" customWidth="1"/>
    <col min="11501" max="11503" width="16.85546875" style="68" customWidth="1"/>
    <col min="11504" max="11504" width="17.5703125" style="68" customWidth="1"/>
    <col min="11505" max="11508" width="16.85546875" style="68" customWidth="1"/>
    <col min="11509" max="11509" width="20.42578125" style="68" customWidth="1"/>
    <col min="11510" max="11510" width="21.42578125" style="68" bestFit="1" customWidth="1"/>
    <col min="11511" max="11511" width="16.7109375" style="68" customWidth="1"/>
    <col min="11512" max="11512" width="14.85546875" style="68" customWidth="1"/>
    <col min="11513" max="11513" width="17.7109375" style="68" customWidth="1"/>
    <col min="11514" max="11754" width="11.42578125" style="68"/>
    <col min="11755" max="11755" width="12.140625" style="68" customWidth="1"/>
    <col min="11756" max="11756" width="37.5703125" style="68" customWidth="1"/>
    <col min="11757" max="11759" width="16.85546875" style="68" customWidth="1"/>
    <col min="11760" max="11760" width="17.5703125" style="68" customWidth="1"/>
    <col min="11761" max="11764" width="16.85546875" style="68" customWidth="1"/>
    <col min="11765" max="11765" width="20.42578125" style="68" customWidth="1"/>
    <col min="11766" max="11766" width="21.42578125" style="68" bestFit="1" customWidth="1"/>
    <col min="11767" max="11767" width="16.7109375" style="68" customWidth="1"/>
    <col min="11768" max="11768" width="14.85546875" style="68" customWidth="1"/>
    <col min="11769" max="11769" width="17.7109375" style="68" customWidth="1"/>
    <col min="11770" max="12010" width="11.42578125" style="68"/>
    <col min="12011" max="12011" width="12.140625" style="68" customWidth="1"/>
    <col min="12012" max="12012" width="37.5703125" style="68" customWidth="1"/>
    <col min="12013" max="12015" width="16.85546875" style="68" customWidth="1"/>
    <col min="12016" max="12016" width="17.5703125" style="68" customWidth="1"/>
    <col min="12017" max="12020" width="16.85546875" style="68" customWidth="1"/>
    <col min="12021" max="12021" width="20.42578125" style="68" customWidth="1"/>
    <col min="12022" max="12022" width="21.42578125" style="68" bestFit="1" customWidth="1"/>
    <col min="12023" max="12023" width="16.7109375" style="68" customWidth="1"/>
    <col min="12024" max="12024" width="14.85546875" style="68" customWidth="1"/>
    <col min="12025" max="12025" width="17.7109375" style="68" customWidth="1"/>
    <col min="12026" max="12266" width="11.42578125" style="68"/>
    <col min="12267" max="12267" width="12.140625" style="68" customWidth="1"/>
    <col min="12268" max="12268" width="37.5703125" style="68" customWidth="1"/>
    <col min="12269" max="12271" width="16.85546875" style="68" customWidth="1"/>
    <col min="12272" max="12272" width="17.5703125" style="68" customWidth="1"/>
    <col min="12273" max="12276" width="16.85546875" style="68" customWidth="1"/>
    <col min="12277" max="12277" width="20.42578125" style="68" customWidth="1"/>
    <col min="12278" max="12278" width="21.42578125" style="68" bestFit="1" customWidth="1"/>
    <col min="12279" max="12279" width="16.7109375" style="68" customWidth="1"/>
    <col min="12280" max="12280" width="14.85546875" style="68" customWidth="1"/>
    <col min="12281" max="12281" width="17.7109375" style="68" customWidth="1"/>
    <col min="12282" max="12522" width="11.42578125" style="68"/>
    <col min="12523" max="12523" width="12.140625" style="68" customWidth="1"/>
    <col min="12524" max="12524" width="37.5703125" style="68" customWidth="1"/>
    <col min="12525" max="12527" width="16.85546875" style="68" customWidth="1"/>
    <col min="12528" max="12528" width="17.5703125" style="68" customWidth="1"/>
    <col min="12529" max="12532" width="16.85546875" style="68" customWidth="1"/>
    <col min="12533" max="12533" width="20.42578125" style="68" customWidth="1"/>
    <col min="12534" max="12534" width="21.42578125" style="68" bestFit="1" customWidth="1"/>
    <col min="12535" max="12535" width="16.7109375" style="68" customWidth="1"/>
    <col min="12536" max="12536" width="14.85546875" style="68" customWidth="1"/>
    <col min="12537" max="12537" width="17.7109375" style="68" customWidth="1"/>
    <col min="12538" max="12778" width="11.42578125" style="68"/>
    <col min="12779" max="12779" width="12.140625" style="68" customWidth="1"/>
    <col min="12780" max="12780" width="37.5703125" style="68" customWidth="1"/>
    <col min="12781" max="12783" width="16.85546875" style="68" customWidth="1"/>
    <col min="12784" max="12784" width="17.5703125" style="68" customWidth="1"/>
    <col min="12785" max="12788" width="16.85546875" style="68" customWidth="1"/>
    <col min="12789" max="12789" width="20.42578125" style="68" customWidth="1"/>
    <col min="12790" max="12790" width="21.42578125" style="68" bestFit="1" customWidth="1"/>
    <col min="12791" max="12791" width="16.7109375" style="68" customWidth="1"/>
    <col min="12792" max="12792" width="14.85546875" style="68" customWidth="1"/>
    <col min="12793" max="12793" width="17.7109375" style="68" customWidth="1"/>
    <col min="12794" max="13034" width="11.42578125" style="68"/>
    <col min="13035" max="13035" width="12.140625" style="68" customWidth="1"/>
    <col min="13036" max="13036" width="37.5703125" style="68" customWidth="1"/>
    <col min="13037" max="13039" width="16.85546875" style="68" customWidth="1"/>
    <col min="13040" max="13040" width="17.5703125" style="68" customWidth="1"/>
    <col min="13041" max="13044" width="16.85546875" style="68" customWidth="1"/>
    <col min="13045" max="13045" width="20.42578125" style="68" customWidth="1"/>
    <col min="13046" max="13046" width="21.42578125" style="68" bestFit="1" customWidth="1"/>
    <col min="13047" max="13047" width="16.7109375" style="68" customWidth="1"/>
    <col min="13048" max="13048" width="14.85546875" style="68" customWidth="1"/>
    <col min="13049" max="13049" width="17.7109375" style="68" customWidth="1"/>
    <col min="13050" max="13290" width="11.42578125" style="68"/>
    <col min="13291" max="13291" width="12.140625" style="68" customWidth="1"/>
    <col min="13292" max="13292" width="37.5703125" style="68" customWidth="1"/>
    <col min="13293" max="13295" width="16.85546875" style="68" customWidth="1"/>
    <col min="13296" max="13296" width="17.5703125" style="68" customWidth="1"/>
    <col min="13297" max="13300" width="16.85546875" style="68" customWidth="1"/>
    <col min="13301" max="13301" width="20.42578125" style="68" customWidth="1"/>
    <col min="13302" max="13302" width="21.42578125" style="68" bestFit="1" customWidth="1"/>
    <col min="13303" max="13303" width="16.7109375" style="68" customWidth="1"/>
    <col min="13304" max="13304" width="14.85546875" style="68" customWidth="1"/>
    <col min="13305" max="13305" width="17.7109375" style="68" customWidth="1"/>
    <col min="13306" max="13546" width="11.42578125" style="68"/>
    <col min="13547" max="13547" width="12.140625" style="68" customWidth="1"/>
    <col min="13548" max="13548" width="37.5703125" style="68" customWidth="1"/>
    <col min="13549" max="13551" width="16.85546875" style="68" customWidth="1"/>
    <col min="13552" max="13552" width="17.5703125" style="68" customWidth="1"/>
    <col min="13553" max="13556" width="16.85546875" style="68" customWidth="1"/>
    <col min="13557" max="13557" width="20.42578125" style="68" customWidth="1"/>
    <col min="13558" max="13558" width="21.42578125" style="68" bestFit="1" customWidth="1"/>
    <col min="13559" max="13559" width="16.7109375" style="68" customWidth="1"/>
    <col min="13560" max="13560" width="14.85546875" style="68" customWidth="1"/>
    <col min="13561" max="13561" width="17.7109375" style="68" customWidth="1"/>
    <col min="13562" max="13802" width="11.42578125" style="68"/>
    <col min="13803" max="13803" width="12.140625" style="68" customWidth="1"/>
    <col min="13804" max="13804" width="37.5703125" style="68" customWidth="1"/>
    <col min="13805" max="13807" width="16.85546875" style="68" customWidth="1"/>
    <col min="13808" max="13808" width="17.5703125" style="68" customWidth="1"/>
    <col min="13809" max="13812" width="16.85546875" style="68" customWidth="1"/>
    <col min="13813" max="13813" width="20.42578125" style="68" customWidth="1"/>
    <col min="13814" max="13814" width="21.42578125" style="68" bestFit="1" customWidth="1"/>
    <col min="13815" max="13815" width="16.7109375" style="68" customWidth="1"/>
    <col min="13816" max="13816" width="14.85546875" style="68" customWidth="1"/>
    <col min="13817" max="13817" width="17.7109375" style="68" customWidth="1"/>
    <col min="13818" max="14058" width="11.42578125" style="68"/>
    <col min="14059" max="14059" width="12.140625" style="68" customWidth="1"/>
    <col min="14060" max="14060" width="37.5703125" style="68" customWidth="1"/>
    <col min="14061" max="14063" width="16.85546875" style="68" customWidth="1"/>
    <col min="14064" max="14064" width="17.5703125" style="68" customWidth="1"/>
    <col min="14065" max="14068" width="16.85546875" style="68" customWidth="1"/>
    <col min="14069" max="14069" width="20.42578125" style="68" customWidth="1"/>
    <col min="14070" max="14070" width="21.42578125" style="68" bestFit="1" customWidth="1"/>
    <col min="14071" max="14071" width="16.7109375" style="68" customWidth="1"/>
    <col min="14072" max="14072" width="14.85546875" style="68" customWidth="1"/>
    <col min="14073" max="14073" width="17.7109375" style="68" customWidth="1"/>
    <col min="14074" max="14314" width="11.42578125" style="68"/>
    <col min="14315" max="14315" width="12.140625" style="68" customWidth="1"/>
    <col min="14316" max="14316" width="37.5703125" style="68" customWidth="1"/>
    <col min="14317" max="14319" width="16.85546875" style="68" customWidth="1"/>
    <col min="14320" max="14320" width="17.5703125" style="68" customWidth="1"/>
    <col min="14321" max="14324" width="16.85546875" style="68" customWidth="1"/>
    <col min="14325" max="14325" width="20.42578125" style="68" customWidth="1"/>
    <col min="14326" max="14326" width="21.42578125" style="68" bestFit="1" customWidth="1"/>
    <col min="14327" max="14327" width="16.7109375" style="68" customWidth="1"/>
    <col min="14328" max="14328" width="14.85546875" style="68" customWidth="1"/>
    <col min="14329" max="14329" width="17.7109375" style="68" customWidth="1"/>
    <col min="14330" max="14570" width="11.42578125" style="68"/>
    <col min="14571" max="14571" width="12.140625" style="68" customWidth="1"/>
    <col min="14572" max="14572" width="37.5703125" style="68" customWidth="1"/>
    <col min="14573" max="14575" width="16.85546875" style="68" customWidth="1"/>
    <col min="14576" max="14576" width="17.5703125" style="68" customWidth="1"/>
    <col min="14577" max="14580" width="16.85546875" style="68" customWidth="1"/>
    <col min="14581" max="14581" width="20.42578125" style="68" customWidth="1"/>
    <col min="14582" max="14582" width="21.42578125" style="68" bestFit="1" customWidth="1"/>
    <col min="14583" max="14583" width="16.7109375" style="68" customWidth="1"/>
    <col min="14584" max="14584" width="14.85546875" style="68" customWidth="1"/>
    <col min="14585" max="14585" width="17.7109375" style="68" customWidth="1"/>
    <col min="14586" max="14826" width="11.42578125" style="68"/>
    <col min="14827" max="14827" width="12.140625" style="68" customWidth="1"/>
    <col min="14828" max="14828" width="37.5703125" style="68" customWidth="1"/>
    <col min="14829" max="14831" width="16.85546875" style="68" customWidth="1"/>
    <col min="14832" max="14832" width="17.5703125" style="68" customWidth="1"/>
    <col min="14833" max="14836" width="16.85546875" style="68" customWidth="1"/>
    <col min="14837" max="14837" width="20.42578125" style="68" customWidth="1"/>
    <col min="14838" max="14838" width="21.42578125" style="68" bestFit="1" customWidth="1"/>
    <col min="14839" max="14839" width="16.7109375" style="68" customWidth="1"/>
    <col min="14840" max="14840" width="14.85546875" style="68" customWidth="1"/>
    <col min="14841" max="14841" width="17.7109375" style="68" customWidth="1"/>
    <col min="14842" max="15082" width="11.42578125" style="68"/>
    <col min="15083" max="15083" width="12.140625" style="68" customWidth="1"/>
    <col min="15084" max="15084" width="37.5703125" style="68" customWidth="1"/>
    <col min="15085" max="15087" width="16.85546875" style="68" customWidth="1"/>
    <col min="15088" max="15088" width="17.5703125" style="68" customWidth="1"/>
    <col min="15089" max="15092" width="16.85546875" style="68" customWidth="1"/>
    <col min="15093" max="15093" width="20.42578125" style="68" customWidth="1"/>
    <col min="15094" max="15094" width="21.42578125" style="68" bestFit="1" customWidth="1"/>
    <col min="15095" max="15095" width="16.7109375" style="68" customWidth="1"/>
    <col min="15096" max="15096" width="14.85546875" style="68" customWidth="1"/>
    <col min="15097" max="15097" width="17.7109375" style="68" customWidth="1"/>
    <col min="15098" max="15338" width="11.42578125" style="68"/>
    <col min="15339" max="15339" width="12.140625" style="68" customWidth="1"/>
    <col min="15340" max="15340" width="37.5703125" style="68" customWidth="1"/>
    <col min="15341" max="15343" width="16.85546875" style="68" customWidth="1"/>
    <col min="15344" max="15344" width="17.5703125" style="68" customWidth="1"/>
    <col min="15345" max="15348" width="16.85546875" style="68" customWidth="1"/>
    <col min="15349" max="15349" width="20.42578125" style="68" customWidth="1"/>
    <col min="15350" max="15350" width="21.42578125" style="68" bestFit="1" customWidth="1"/>
    <col min="15351" max="15351" width="16.7109375" style="68" customWidth="1"/>
    <col min="15352" max="15352" width="14.85546875" style="68" customWidth="1"/>
    <col min="15353" max="15353" width="17.7109375" style="68" customWidth="1"/>
    <col min="15354" max="15594" width="11.42578125" style="68"/>
    <col min="15595" max="15595" width="12.140625" style="68" customWidth="1"/>
    <col min="15596" max="15596" width="37.5703125" style="68" customWidth="1"/>
    <col min="15597" max="15599" width="16.85546875" style="68" customWidth="1"/>
    <col min="15600" max="15600" width="17.5703125" style="68" customWidth="1"/>
    <col min="15601" max="15604" width="16.85546875" style="68" customWidth="1"/>
    <col min="15605" max="15605" width="20.42578125" style="68" customWidth="1"/>
    <col min="15606" max="15606" width="21.42578125" style="68" bestFit="1" customWidth="1"/>
    <col min="15607" max="15607" width="16.7109375" style="68" customWidth="1"/>
    <col min="15608" max="15608" width="14.85546875" style="68" customWidth="1"/>
    <col min="15609" max="15609" width="17.7109375" style="68" customWidth="1"/>
    <col min="15610" max="15850" width="11.42578125" style="68"/>
    <col min="15851" max="15851" width="12.140625" style="68" customWidth="1"/>
    <col min="15852" max="15852" width="37.5703125" style="68" customWidth="1"/>
    <col min="15853" max="15855" width="16.85546875" style="68" customWidth="1"/>
    <col min="15856" max="15856" width="17.5703125" style="68" customWidth="1"/>
    <col min="15857" max="15860" width="16.85546875" style="68" customWidth="1"/>
    <col min="15861" max="15861" width="20.42578125" style="68" customWidth="1"/>
    <col min="15862" max="15862" width="21.42578125" style="68" bestFit="1" customWidth="1"/>
    <col min="15863" max="15863" width="16.7109375" style="68" customWidth="1"/>
    <col min="15864" max="15864" width="14.85546875" style="68" customWidth="1"/>
    <col min="15865" max="15865" width="17.7109375" style="68" customWidth="1"/>
    <col min="15866" max="16106" width="11.42578125" style="68"/>
    <col min="16107" max="16107" width="12.140625" style="68" customWidth="1"/>
    <col min="16108" max="16108" width="37.5703125" style="68" customWidth="1"/>
    <col min="16109" max="16111" width="16.85546875" style="68" customWidth="1"/>
    <col min="16112" max="16112" width="17.5703125" style="68" customWidth="1"/>
    <col min="16113" max="16116" width="16.85546875" style="68" customWidth="1"/>
    <col min="16117" max="16117" width="20.42578125" style="68" customWidth="1"/>
    <col min="16118" max="16118" width="21.42578125" style="68" bestFit="1" customWidth="1"/>
    <col min="16119" max="16119" width="16.7109375" style="68" customWidth="1"/>
    <col min="16120" max="16120" width="14.85546875" style="68" customWidth="1"/>
    <col min="16121" max="16121" width="17.7109375" style="68" customWidth="1"/>
    <col min="16122" max="16384" width="11.42578125" style="68"/>
  </cols>
  <sheetData>
    <row r="1" spans="1:9" s="62" customFormat="1" x14ac:dyDescent="0.2">
      <c r="A1" s="61"/>
      <c r="B1" s="61"/>
      <c r="C1" s="61"/>
      <c r="D1" s="61"/>
      <c r="E1" s="61"/>
      <c r="F1" s="61"/>
      <c r="G1" s="61"/>
    </row>
    <row r="2" spans="1:9" s="62" customFormat="1" x14ac:dyDescent="0.2">
      <c r="A2" s="61"/>
    </row>
    <row r="3" spans="1:9" s="63" customFormat="1" ht="32.25" customHeight="1" x14ac:dyDescent="0.2">
      <c r="A3" s="261" t="s">
        <v>44</v>
      </c>
      <c r="B3" s="261"/>
      <c r="C3" s="261"/>
      <c r="D3" s="261"/>
      <c r="E3" s="261"/>
      <c r="F3" s="261"/>
      <c r="G3" s="261"/>
    </row>
    <row r="4" spans="1:9" s="63" customFormat="1" ht="18" x14ac:dyDescent="0.2">
      <c r="A4" s="262" t="s">
        <v>54</v>
      </c>
      <c r="B4" s="262"/>
      <c r="C4" s="262"/>
      <c r="D4" s="262"/>
      <c r="E4" s="262"/>
      <c r="F4" s="262"/>
      <c r="G4" s="262"/>
      <c r="H4" s="74"/>
      <c r="I4" s="74"/>
    </row>
    <row r="5" spans="1:9" s="62" customFormat="1" ht="15" customHeight="1" x14ac:dyDescent="0.2">
      <c r="B5" s="64"/>
      <c r="C5" s="64"/>
      <c r="D5" s="64"/>
      <c r="E5" s="64"/>
      <c r="F5" s="64"/>
      <c r="G5" s="65"/>
    </row>
    <row r="6" spans="1:9" s="62" customFormat="1" ht="15" customHeight="1" x14ac:dyDescent="0.2">
      <c r="C6" s="64"/>
      <c r="D6" s="64"/>
      <c r="E6" s="64"/>
      <c r="F6" s="66" t="s">
        <v>55</v>
      </c>
      <c r="G6" s="67" t="s">
        <v>13</v>
      </c>
    </row>
    <row r="7" spans="1:9" ht="15.75" thickBot="1" x14ac:dyDescent="0.25">
      <c r="B7" s="69"/>
      <c r="C7" s="70"/>
      <c r="D7" s="70"/>
      <c r="E7" s="70"/>
      <c r="F7" s="69"/>
      <c r="G7" s="70"/>
    </row>
    <row r="8" spans="1:9" s="71" customFormat="1" ht="49.5" customHeight="1" x14ac:dyDescent="0.2">
      <c r="A8" s="263" t="s">
        <v>61</v>
      </c>
      <c r="B8" s="265" t="s">
        <v>27</v>
      </c>
      <c r="C8" s="267" t="s">
        <v>56</v>
      </c>
      <c r="D8" s="268"/>
      <c r="E8" s="269"/>
      <c r="F8" s="270" t="s">
        <v>11</v>
      </c>
      <c r="G8" s="272" t="s">
        <v>57</v>
      </c>
    </row>
    <row r="9" spans="1:9" s="71" customFormat="1" ht="18.75" customHeight="1" x14ac:dyDescent="0.2">
      <c r="A9" s="264"/>
      <c r="B9" s="266"/>
      <c r="C9" s="75" t="s">
        <v>58</v>
      </c>
      <c r="D9" s="75" t="s">
        <v>59</v>
      </c>
      <c r="E9" s="75" t="s">
        <v>60</v>
      </c>
      <c r="F9" s="271"/>
      <c r="G9" s="273"/>
    </row>
    <row r="10" spans="1:9" s="71" customFormat="1" ht="33" customHeight="1" x14ac:dyDescent="0.2">
      <c r="A10" s="77" t="s">
        <v>20</v>
      </c>
      <c r="B10" s="92">
        <v>0</v>
      </c>
      <c r="C10" s="88">
        <f>D10+E10</f>
        <v>0</v>
      </c>
      <c r="D10" s="95">
        <v>0</v>
      </c>
      <c r="E10" s="95">
        <v>0</v>
      </c>
      <c r="F10" s="82">
        <v>6770.8271999999997</v>
      </c>
      <c r="G10" s="83">
        <f>B10*F10</f>
        <v>0</v>
      </c>
    </row>
    <row r="11" spans="1:9" s="71" customFormat="1" ht="33" customHeight="1" x14ac:dyDescent="0.2">
      <c r="A11" s="78" t="s">
        <v>21</v>
      </c>
      <c r="B11" s="92">
        <v>0</v>
      </c>
      <c r="C11" s="91">
        <f t="shared" ref="C11:C15" si="0">D11+E11</f>
        <v>0</v>
      </c>
      <c r="D11" s="95">
        <v>0</v>
      </c>
      <c r="E11" s="95">
        <v>0</v>
      </c>
      <c r="F11" s="84">
        <v>4989.4847999999993</v>
      </c>
      <c r="G11" s="85">
        <f>B11*F11</f>
        <v>0</v>
      </c>
    </row>
    <row r="12" spans="1:9" s="71" customFormat="1" ht="33" customHeight="1" x14ac:dyDescent="0.2">
      <c r="A12" s="78" t="s">
        <v>22</v>
      </c>
      <c r="B12" s="92">
        <v>0</v>
      </c>
      <c r="C12" s="89">
        <f t="shared" si="0"/>
        <v>0</v>
      </c>
      <c r="D12" s="95">
        <v>0</v>
      </c>
      <c r="E12" s="95">
        <v>0</v>
      </c>
      <c r="F12" s="84">
        <v>4227.6153599999989</v>
      </c>
      <c r="G12" s="85">
        <f t="shared" ref="G12:G15" si="1">B12*F12</f>
        <v>0</v>
      </c>
    </row>
    <row r="13" spans="1:9" s="71" customFormat="1" ht="33" customHeight="1" x14ac:dyDescent="0.2">
      <c r="A13" s="78" t="s">
        <v>23</v>
      </c>
      <c r="B13" s="92">
        <v>0</v>
      </c>
      <c r="C13" s="89">
        <f t="shared" si="0"/>
        <v>0</v>
      </c>
      <c r="D13" s="95">
        <v>0</v>
      </c>
      <c r="E13" s="95">
        <v>0</v>
      </c>
      <c r="F13" s="84">
        <v>2899.0905599999996</v>
      </c>
      <c r="G13" s="85">
        <f t="shared" si="1"/>
        <v>0</v>
      </c>
    </row>
    <row r="14" spans="1:9" s="71" customFormat="1" ht="33" customHeight="1" x14ac:dyDescent="0.2">
      <c r="A14" s="78" t="s">
        <v>24</v>
      </c>
      <c r="B14" s="92">
        <v>0</v>
      </c>
      <c r="C14" s="89">
        <f t="shared" si="0"/>
        <v>0</v>
      </c>
      <c r="D14" s="95">
        <v>0</v>
      </c>
      <c r="E14" s="95">
        <v>0</v>
      </c>
      <c r="F14" s="84">
        <v>7926.8275199999998</v>
      </c>
      <c r="G14" s="85">
        <f t="shared" si="1"/>
        <v>0</v>
      </c>
    </row>
    <row r="15" spans="1:9" s="71" customFormat="1" ht="33" customHeight="1" x14ac:dyDescent="0.2">
      <c r="A15" s="79" t="s">
        <v>25</v>
      </c>
      <c r="B15" s="92">
        <v>0</v>
      </c>
      <c r="C15" s="90">
        <f t="shared" si="0"/>
        <v>0</v>
      </c>
      <c r="D15" s="95">
        <v>0</v>
      </c>
      <c r="E15" s="95">
        <v>0</v>
      </c>
      <c r="F15" s="86">
        <v>252.4392</v>
      </c>
      <c r="G15" s="87">
        <f t="shared" si="1"/>
        <v>0</v>
      </c>
    </row>
    <row r="16" spans="1:9" ht="13.5" thickBot="1" x14ac:dyDescent="0.25">
      <c r="B16" s="72"/>
      <c r="F16" s="72"/>
    </row>
    <row r="17" spans="1:7" ht="19.5" customHeight="1" thickTop="1" thickBot="1" x14ac:dyDescent="0.25">
      <c r="A17" s="76"/>
      <c r="B17" s="73">
        <f>SUM(B10:B15)</f>
        <v>0</v>
      </c>
      <c r="C17" s="73">
        <f t="shared" ref="C17:G17" si="2">SUM(C10:C15)</f>
        <v>0</v>
      </c>
      <c r="D17" s="73">
        <f t="shared" si="2"/>
        <v>0</v>
      </c>
      <c r="E17" s="73">
        <f t="shared" si="2"/>
        <v>0</v>
      </c>
      <c r="F17" s="73"/>
      <c r="G17" s="80">
        <f t="shared" si="2"/>
        <v>0</v>
      </c>
    </row>
    <row r="18" spans="1:7" x14ac:dyDescent="0.2">
      <c r="A18" s="81"/>
      <c r="B18" s="81"/>
      <c r="C18" s="81"/>
      <c r="D18" s="81"/>
      <c r="E18" s="81"/>
      <c r="F18" s="81"/>
      <c r="G18" s="81"/>
    </row>
    <row r="19" spans="1:7" x14ac:dyDescent="0.2">
      <c r="A19" s="81"/>
      <c r="B19" s="81"/>
      <c r="C19" s="81"/>
      <c r="D19" s="81"/>
      <c r="E19" s="81"/>
      <c r="F19" s="81"/>
      <c r="G19" s="81"/>
    </row>
    <row r="20" spans="1:7" x14ac:dyDescent="0.2">
      <c r="A20" s="81"/>
      <c r="B20" s="81"/>
      <c r="C20" s="81"/>
      <c r="D20" s="81"/>
      <c r="E20" s="81"/>
      <c r="F20" s="81"/>
      <c r="G20" s="81"/>
    </row>
    <row r="21" spans="1:7" x14ac:dyDescent="0.2">
      <c r="A21" s="81"/>
      <c r="B21" s="81"/>
      <c r="C21" s="81"/>
      <c r="D21" s="81"/>
      <c r="E21" s="81"/>
      <c r="F21" s="81"/>
      <c r="G21" s="81"/>
    </row>
    <row r="22" spans="1:7" x14ac:dyDescent="0.2">
      <c r="A22" s="81"/>
      <c r="B22" s="81"/>
      <c r="C22" s="81"/>
      <c r="D22" s="81"/>
      <c r="E22" s="81"/>
      <c r="F22" s="81"/>
      <c r="G22" s="81"/>
    </row>
    <row r="23" spans="1:7" x14ac:dyDescent="0.2">
      <c r="A23" s="81"/>
      <c r="B23" s="81"/>
      <c r="C23" s="81"/>
      <c r="D23" s="81"/>
      <c r="E23" s="81"/>
      <c r="F23" s="81"/>
      <c r="G23" s="81"/>
    </row>
  </sheetData>
  <sheetProtection password="CD06" sheet="1" objects="1" scenarios="1"/>
  <mergeCells count="7">
    <mergeCell ref="A3:G3"/>
    <mergeCell ref="A4:G4"/>
    <mergeCell ref="A8:A9"/>
    <mergeCell ref="B8:B9"/>
    <mergeCell ref="C8:E8"/>
    <mergeCell ref="F8:F9"/>
    <mergeCell ref="G8:G9"/>
  </mergeCells>
  <printOptions horizontalCentered="1"/>
  <pageMargins left="0.31496062992125984" right="0.51181102362204722" top="0.82677165354330717" bottom="0.59055118110236227" header="0.19685039370078741" footer="0.19685039370078741"/>
  <pageSetup paperSize="5" scale="5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I25"/>
  <sheetViews>
    <sheetView zoomScale="90" zoomScaleNormal="90" workbookViewId="0">
      <selection activeCell="F10" sqref="F10:F15"/>
    </sheetView>
  </sheetViews>
  <sheetFormatPr baseColWidth="10" defaultRowHeight="12.75" x14ac:dyDescent="0.2"/>
  <cols>
    <col min="1" max="1" width="37.5703125" style="68" customWidth="1"/>
    <col min="2" max="2" width="16" style="68" customWidth="1"/>
    <col min="3" max="3" width="9.5703125" style="68" customWidth="1"/>
    <col min="4" max="5" width="10.28515625" style="68" customWidth="1"/>
    <col min="6" max="7" width="27" style="68" customWidth="1"/>
    <col min="8" max="234" width="11.42578125" style="68"/>
    <col min="235" max="235" width="12.140625" style="68" customWidth="1"/>
    <col min="236" max="236" width="37.5703125" style="68" customWidth="1"/>
    <col min="237" max="239" width="16.85546875" style="68" customWidth="1"/>
    <col min="240" max="240" width="17.5703125" style="68" customWidth="1"/>
    <col min="241" max="244" width="16.85546875" style="68" customWidth="1"/>
    <col min="245" max="245" width="20.42578125" style="68" customWidth="1"/>
    <col min="246" max="246" width="21.42578125" style="68" bestFit="1" customWidth="1"/>
    <col min="247" max="247" width="16.7109375" style="68" customWidth="1"/>
    <col min="248" max="248" width="14.85546875" style="68" customWidth="1"/>
    <col min="249" max="249" width="17.7109375" style="68" customWidth="1"/>
    <col min="250" max="490" width="11.42578125" style="68"/>
    <col min="491" max="491" width="12.140625" style="68" customWidth="1"/>
    <col min="492" max="492" width="37.5703125" style="68" customWidth="1"/>
    <col min="493" max="495" width="16.85546875" style="68" customWidth="1"/>
    <col min="496" max="496" width="17.5703125" style="68" customWidth="1"/>
    <col min="497" max="500" width="16.85546875" style="68" customWidth="1"/>
    <col min="501" max="501" width="20.42578125" style="68" customWidth="1"/>
    <col min="502" max="502" width="21.42578125" style="68" bestFit="1" customWidth="1"/>
    <col min="503" max="503" width="16.7109375" style="68" customWidth="1"/>
    <col min="504" max="504" width="14.85546875" style="68" customWidth="1"/>
    <col min="505" max="505" width="17.7109375" style="68" customWidth="1"/>
    <col min="506" max="746" width="11.42578125" style="68"/>
    <col min="747" max="747" width="12.140625" style="68" customWidth="1"/>
    <col min="748" max="748" width="37.5703125" style="68" customWidth="1"/>
    <col min="749" max="751" width="16.85546875" style="68" customWidth="1"/>
    <col min="752" max="752" width="17.5703125" style="68" customWidth="1"/>
    <col min="753" max="756" width="16.85546875" style="68" customWidth="1"/>
    <col min="757" max="757" width="20.42578125" style="68" customWidth="1"/>
    <col min="758" max="758" width="21.42578125" style="68" bestFit="1" customWidth="1"/>
    <col min="759" max="759" width="16.7109375" style="68" customWidth="1"/>
    <col min="760" max="760" width="14.85546875" style="68" customWidth="1"/>
    <col min="761" max="761" width="17.7109375" style="68" customWidth="1"/>
    <col min="762" max="1002" width="11.42578125" style="68"/>
    <col min="1003" max="1003" width="12.140625" style="68" customWidth="1"/>
    <col min="1004" max="1004" width="37.5703125" style="68" customWidth="1"/>
    <col min="1005" max="1007" width="16.85546875" style="68" customWidth="1"/>
    <col min="1008" max="1008" width="17.5703125" style="68" customWidth="1"/>
    <col min="1009" max="1012" width="16.85546875" style="68" customWidth="1"/>
    <col min="1013" max="1013" width="20.42578125" style="68" customWidth="1"/>
    <col min="1014" max="1014" width="21.42578125" style="68" bestFit="1" customWidth="1"/>
    <col min="1015" max="1015" width="16.7109375" style="68" customWidth="1"/>
    <col min="1016" max="1016" width="14.85546875" style="68" customWidth="1"/>
    <col min="1017" max="1017" width="17.7109375" style="68" customWidth="1"/>
    <col min="1018" max="1258" width="11.42578125" style="68"/>
    <col min="1259" max="1259" width="12.140625" style="68" customWidth="1"/>
    <col min="1260" max="1260" width="37.5703125" style="68" customWidth="1"/>
    <col min="1261" max="1263" width="16.85546875" style="68" customWidth="1"/>
    <col min="1264" max="1264" width="17.5703125" style="68" customWidth="1"/>
    <col min="1265" max="1268" width="16.85546875" style="68" customWidth="1"/>
    <col min="1269" max="1269" width="20.42578125" style="68" customWidth="1"/>
    <col min="1270" max="1270" width="21.42578125" style="68" bestFit="1" customWidth="1"/>
    <col min="1271" max="1271" width="16.7109375" style="68" customWidth="1"/>
    <col min="1272" max="1272" width="14.85546875" style="68" customWidth="1"/>
    <col min="1273" max="1273" width="17.7109375" style="68" customWidth="1"/>
    <col min="1274" max="1514" width="11.42578125" style="68"/>
    <col min="1515" max="1515" width="12.140625" style="68" customWidth="1"/>
    <col min="1516" max="1516" width="37.5703125" style="68" customWidth="1"/>
    <col min="1517" max="1519" width="16.85546875" style="68" customWidth="1"/>
    <col min="1520" max="1520" width="17.5703125" style="68" customWidth="1"/>
    <col min="1521" max="1524" width="16.85546875" style="68" customWidth="1"/>
    <col min="1525" max="1525" width="20.42578125" style="68" customWidth="1"/>
    <col min="1526" max="1526" width="21.42578125" style="68" bestFit="1" customWidth="1"/>
    <col min="1527" max="1527" width="16.7109375" style="68" customWidth="1"/>
    <col min="1528" max="1528" width="14.85546875" style="68" customWidth="1"/>
    <col min="1529" max="1529" width="17.7109375" style="68" customWidth="1"/>
    <col min="1530" max="1770" width="11.42578125" style="68"/>
    <col min="1771" max="1771" width="12.140625" style="68" customWidth="1"/>
    <col min="1772" max="1772" width="37.5703125" style="68" customWidth="1"/>
    <col min="1773" max="1775" width="16.85546875" style="68" customWidth="1"/>
    <col min="1776" max="1776" width="17.5703125" style="68" customWidth="1"/>
    <col min="1777" max="1780" width="16.85546875" style="68" customWidth="1"/>
    <col min="1781" max="1781" width="20.42578125" style="68" customWidth="1"/>
    <col min="1782" max="1782" width="21.42578125" style="68" bestFit="1" customWidth="1"/>
    <col min="1783" max="1783" width="16.7109375" style="68" customWidth="1"/>
    <col min="1784" max="1784" width="14.85546875" style="68" customWidth="1"/>
    <col min="1785" max="1785" width="17.7109375" style="68" customWidth="1"/>
    <col min="1786" max="2026" width="11.42578125" style="68"/>
    <col min="2027" max="2027" width="12.140625" style="68" customWidth="1"/>
    <col min="2028" max="2028" width="37.5703125" style="68" customWidth="1"/>
    <col min="2029" max="2031" width="16.85546875" style="68" customWidth="1"/>
    <col min="2032" max="2032" width="17.5703125" style="68" customWidth="1"/>
    <col min="2033" max="2036" width="16.85546875" style="68" customWidth="1"/>
    <col min="2037" max="2037" width="20.42578125" style="68" customWidth="1"/>
    <col min="2038" max="2038" width="21.42578125" style="68" bestFit="1" customWidth="1"/>
    <col min="2039" max="2039" width="16.7109375" style="68" customWidth="1"/>
    <col min="2040" max="2040" width="14.85546875" style="68" customWidth="1"/>
    <col min="2041" max="2041" width="17.7109375" style="68" customWidth="1"/>
    <col min="2042" max="2282" width="11.42578125" style="68"/>
    <col min="2283" max="2283" width="12.140625" style="68" customWidth="1"/>
    <col min="2284" max="2284" width="37.5703125" style="68" customWidth="1"/>
    <col min="2285" max="2287" width="16.85546875" style="68" customWidth="1"/>
    <col min="2288" max="2288" width="17.5703125" style="68" customWidth="1"/>
    <col min="2289" max="2292" width="16.85546875" style="68" customWidth="1"/>
    <col min="2293" max="2293" width="20.42578125" style="68" customWidth="1"/>
    <col min="2294" max="2294" width="21.42578125" style="68" bestFit="1" customWidth="1"/>
    <col min="2295" max="2295" width="16.7109375" style="68" customWidth="1"/>
    <col min="2296" max="2296" width="14.85546875" style="68" customWidth="1"/>
    <col min="2297" max="2297" width="17.7109375" style="68" customWidth="1"/>
    <col min="2298" max="2538" width="11.42578125" style="68"/>
    <col min="2539" max="2539" width="12.140625" style="68" customWidth="1"/>
    <col min="2540" max="2540" width="37.5703125" style="68" customWidth="1"/>
    <col min="2541" max="2543" width="16.85546875" style="68" customWidth="1"/>
    <col min="2544" max="2544" width="17.5703125" style="68" customWidth="1"/>
    <col min="2545" max="2548" width="16.85546875" style="68" customWidth="1"/>
    <col min="2549" max="2549" width="20.42578125" style="68" customWidth="1"/>
    <col min="2550" max="2550" width="21.42578125" style="68" bestFit="1" customWidth="1"/>
    <col min="2551" max="2551" width="16.7109375" style="68" customWidth="1"/>
    <col min="2552" max="2552" width="14.85546875" style="68" customWidth="1"/>
    <col min="2553" max="2553" width="17.7109375" style="68" customWidth="1"/>
    <col min="2554" max="2794" width="11.42578125" style="68"/>
    <col min="2795" max="2795" width="12.140625" style="68" customWidth="1"/>
    <col min="2796" max="2796" width="37.5703125" style="68" customWidth="1"/>
    <col min="2797" max="2799" width="16.85546875" style="68" customWidth="1"/>
    <col min="2800" max="2800" width="17.5703125" style="68" customWidth="1"/>
    <col min="2801" max="2804" width="16.85546875" style="68" customWidth="1"/>
    <col min="2805" max="2805" width="20.42578125" style="68" customWidth="1"/>
    <col min="2806" max="2806" width="21.42578125" style="68" bestFit="1" customWidth="1"/>
    <col min="2807" max="2807" width="16.7109375" style="68" customWidth="1"/>
    <col min="2808" max="2808" width="14.85546875" style="68" customWidth="1"/>
    <col min="2809" max="2809" width="17.7109375" style="68" customWidth="1"/>
    <col min="2810" max="3050" width="11.42578125" style="68"/>
    <col min="3051" max="3051" width="12.140625" style="68" customWidth="1"/>
    <col min="3052" max="3052" width="37.5703125" style="68" customWidth="1"/>
    <col min="3053" max="3055" width="16.85546875" style="68" customWidth="1"/>
    <col min="3056" max="3056" width="17.5703125" style="68" customWidth="1"/>
    <col min="3057" max="3060" width="16.85546875" style="68" customWidth="1"/>
    <col min="3061" max="3061" width="20.42578125" style="68" customWidth="1"/>
    <col min="3062" max="3062" width="21.42578125" style="68" bestFit="1" customWidth="1"/>
    <col min="3063" max="3063" width="16.7109375" style="68" customWidth="1"/>
    <col min="3064" max="3064" width="14.85546875" style="68" customWidth="1"/>
    <col min="3065" max="3065" width="17.7109375" style="68" customWidth="1"/>
    <col min="3066" max="3306" width="11.42578125" style="68"/>
    <col min="3307" max="3307" width="12.140625" style="68" customWidth="1"/>
    <col min="3308" max="3308" width="37.5703125" style="68" customWidth="1"/>
    <col min="3309" max="3311" width="16.85546875" style="68" customWidth="1"/>
    <col min="3312" max="3312" width="17.5703125" style="68" customWidth="1"/>
    <col min="3313" max="3316" width="16.85546875" style="68" customWidth="1"/>
    <col min="3317" max="3317" width="20.42578125" style="68" customWidth="1"/>
    <col min="3318" max="3318" width="21.42578125" style="68" bestFit="1" customWidth="1"/>
    <col min="3319" max="3319" width="16.7109375" style="68" customWidth="1"/>
    <col min="3320" max="3320" width="14.85546875" style="68" customWidth="1"/>
    <col min="3321" max="3321" width="17.7109375" style="68" customWidth="1"/>
    <col min="3322" max="3562" width="11.42578125" style="68"/>
    <col min="3563" max="3563" width="12.140625" style="68" customWidth="1"/>
    <col min="3564" max="3564" width="37.5703125" style="68" customWidth="1"/>
    <col min="3565" max="3567" width="16.85546875" style="68" customWidth="1"/>
    <col min="3568" max="3568" width="17.5703125" style="68" customWidth="1"/>
    <col min="3569" max="3572" width="16.85546875" style="68" customWidth="1"/>
    <col min="3573" max="3573" width="20.42578125" style="68" customWidth="1"/>
    <col min="3574" max="3574" width="21.42578125" style="68" bestFit="1" customWidth="1"/>
    <col min="3575" max="3575" width="16.7109375" style="68" customWidth="1"/>
    <col min="3576" max="3576" width="14.85546875" style="68" customWidth="1"/>
    <col min="3577" max="3577" width="17.7109375" style="68" customWidth="1"/>
    <col min="3578" max="3818" width="11.42578125" style="68"/>
    <col min="3819" max="3819" width="12.140625" style="68" customWidth="1"/>
    <col min="3820" max="3820" width="37.5703125" style="68" customWidth="1"/>
    <col min="3821" max="3823" width="16.85546875" style="68" customWidth="1"/>
    <col min="3824" max="3824" width="17.5703125" style="68" customWidth="1"/>
    <col min="3825" max="3828" width="16.85546875" style="68" customWidth="1"/>
    <col min="3829" max="3829" width="20.42578125" style="68" customWidth="1"/>
    <col min="3830" max="3830" width="21.42578125" style="68" bestFit="1" customWidth="1"/>
    <col min="3831" max="3831" width="16.7109375" style="68" customWidth="1"/>
    <col min="3832" max="3832" width="14.85546875" style="68" customWidth="1"/>
    <col min="3833" max="3833" width="17.7109375" style="68" customWidth="1"/>
    <col min="3834" max="4074" width="11.42578125" style="68"/>
    <col min="4075" max="4075" width="12.140625" style="68" customWidth="1"/>
    <col min="4076" max="4076" width="37.5703125" style="68" customWidth="1"/>
    <col min="4077" max="4079" width="16.85546875" style="68" customWidth="1"/>
    <col min="4080" max="4080" width="17.5703125" style="68" customWidth="1"/>
    <col min="4081" max="4084" width="16.85546875" style="68" customWidth="1"/>
    <col min="4085" max="4085" width="20.42578125" style="68" customWidth="1"/>
    <col min="4086" max="4086" width="21.42578125" style="68" bestFit="1" customWidth="1"/>
    <col min="4087" max="4087" width="16.7109375" style="68" customWidth="1"/>
    <col min="4088" max="4088" width="14.85546875" style="68" customWidth="1"/>
    <col min="4089" max="4089" width="17.7109375" style="68" customWidth="1"/>
    <col min="4090" max="4330" width="11.42578125" style="68"/>
    <col min="4331" max="4331" width="12.140625" style="68" customWidth="1"/>
    <col min="4332" max="4332" width="37.5703125" style="68" customWidth="1"/>
    <col min="4333" max="4335" width="16.85546875" style="68" customWidth="1"/>
    <col min="4336" max="4336" width="17.5703125" style="68" customWidth="1"/>
    <col min="4337" max="4340" width="16.85546875" style="68" customWidth="1"/>
    <col min="4341" max="4341" width="20.42578125" style="68" customWidth="1"/>
    <col min="4342" max="4342" width="21.42578125" style="68" bestFit="1" customWidth="1"/>
    <col min="4343" max="4343" width="16.7109375" style="68" customWidth="1"/>
    <col min="4344" max="4344" width="14.85546875" style="68" customWidth="1"/>
    <col min="4345" max="4345" width="17.7109375" style="68" customWidth="1"/>
    <col min="4346" max="4586" width="11.42578125" style="68"/>
    <col min="4587" max="4587" width="12.140625" style="68" customWidth="1"/>
    <col min="4588" max="4588" width="37.5703125" style="68" customWidth="1"/>
    <col min="4589" max="4591" width="16.85546875" style="68" customWidth="1"/>
    <col min="4592" max="4592" width="17.5703125" style="68" customWidth="1"/>
    <col min="4593" max="4596" width="16.85546875" style="68" customWidth="1"/>
    <col min="4597" max="4597" width="20.42578125" style="68" customWidth="1"/>
    <col min="4598" max="4598" width="21.42578125" style="68" bestFit="1" customWidth="1"/>
    <col min="4599" max="4599" width="16.7109375" style="68" customWidth="1"/>
    <col min="4600" max="4600" width="14.85546875" style="68" customWidth="1"/>
    <col min="4601" max="4601" width="17.7109375" style="68" customWidth="1"/>
    <col min="4602" max="4842" width="11.42578125" style="68"/>
    <col min="4843" max="4843" width="12.140625" style="68" customWidth="1"/>
    <col min="4844" max="4844" width="37.5703125" style="68" customWidth="1"/>
    <col min="4845" max="4847" width="16.85546875" style="68" customWidth="1"/>
    <col min="4848" max="4848" width="17.5703125" style="68" customWidth="1"/>
    <col min="4849" max="4852" width="16.85546875" style="68" customWidth="1"/>
    <col min="4853" max="4853" width="20.42578125" style="68" customWidth="1"/>
    <col min="4854" max="4854" width="21.42578125" style="68" bestFit="1" customWidth="1"/>
    <col min="4855" max="4855" width="16.7109375" style="68" customWidth="1"/>
    <col min="4856" max="4856" width="14.85546875" style="68" customWidth="1"/>
    <col min="4857" max="4857" width="17.7109375" style="68" customWidth="1"/>
    <col min="4858" max="5098" width="11.42578125" style="68"/>
    <col min="5099" max="5099" width="12.140625" style="68" customWidth="1"/>
    <col min="5100" max="5100" width="37.5703125" style="68" customWidth="1"/>
    <col min="5101" max="5103" width="16.85546875" style="68" customWidth="1"/>
    <col min="5104" max="5104" width="17.5703125" style="68" customWidth="1"/>
    <col min="5105" max="5108" width="16.85546875" style="68" customWidth="1"/>
    <col min="5109" max="5109" width="20.42578125" style="68" customWidth="1"/>
    <col min="5110" max="5110" width="21.42578125" style="68" bestFit="1" customWidth="1"/>
    <col min="5111" max="5111" width="16.7109375" style="68" customWidth="1"/>
    <col min="5112" max="5112" width="14.85546875" style="68" customWidth="1"/>
    <col min="5113" max="5113" width="17.7109375" style="68" customWidth="1"/>
    <col min="5114" max="5354" width="11.42578125" style="68"/>
    <col min="5355" max="5355" width="12.140625" style="68" customWidth="1"/>
    <col min="5356" max="5356" width="37.5703125" style="68" customWidth="1"/>
    <col min="5357" max="5359" width="16.85546875" style="68" customWidth="1"/>
    <col min="5360" max="5360" width="17.5703125" style="68" customWidth="1"/>
    <col min="5361" max="5364" width="16.85546875" style="68" customWidth="1"/>
    <col min="5365" max="5365" width="20.42578125" style="68" customWidth="1"/>
    <col min="5366" max="5366" width="21.42578125" style="68" bestFit="1" customWidth="1"/>
    <col min="5367" max="5367" width="16.7109375" style="68" customWidth="1"/>
    <col min="5368" max="5368" width="14.85546875" style="68" customWidth="1"/>
    <col min="5369" max="5369" width="17.7109375" style="68" customWidth="1"/>
    <col min="5370" max="5610" width="11.42578125" style="68"/>
    <col min="5611" max="5611" width="12.140625" style="68" customWidth="1"/>
    <col min="5612" max="5612" width="37.5703125" style="68" customWidth="1"/>
    <col min="5613" max="5615" width="16.85546875" style="68" customWidth="1"/>
    <col min="5616" max="5616" width="17.5703125" style="68" customWidth="1"/>
    <col min="5617" max="5620" width="16.85546875" style="68" customWidth="1"/>
    <col min="5621" max="5621" width="20.42578125" style="68" customWidth="1"/>
    <col min="5622" max="5622" width="21.42578125" style="68" bestFit="1" customWidth="1"/>
    <col min="5623" max="5623" width="16.7109375" style="68" customWidth="1"/>
    <col min="5624" max="5624" width="14.85546875" style="68" customWidth="1"/>
    <col min="5625" max="5625" width="17.7109375" style="68" customWidth="1"/>
    <col min="5626" max="5866" width="11.42578125" style="68"/>
    <col min="5867" max="5867" width="12.140625" style="68" customWidth="1"/>
    <col min="5868" max="5868" width="37.5703125" style="68" customWidth="1"/>
    <col min="5869" max="5871" width="16.85546875" style="68" customWidth="1"/>
    <col min="5872" max="5872" width="17.5703125" style="68" customWidth="1"/>
    <col min="5873" max="5876" width="16.85546875" style="68" customWidth="1"/>
    <col min="5877" max="5877" width="20.42578125" style="68" customWidth="1"/>
    <col min="5878" max="5878" width="21.42578125" style="68" bestFit="1" customWidth="1"/>
    <col min="5879" max="5879" width="16.7109375" style="68" customWidth="1"/>
    <col min="5880" max="5880" width="14.85546875" style="68" customWidth="1"/>
    <col min="5881" max="5881" width="17.7109375" style="68" customWidth="1"/>
    <col min="5882" max="6122" width="11.42578125" style="68"/>
    <col min="6123" max="6123" width="12.140625" style="68" customWidth="1"/>
    <col min="6124" max="6124" width="37.5703125" style="68" customWidth="1"/>
    <col min="6125" max="6127" width="16.85546875" style="68" customWidth="1"/>
    <col min="6128" max="6128" width="17.5703125" style="68" customWidth="1"/>
    <col min="6129" max="6132" width="16.85546875" style="68" customWidth="1"/>
    <col min="6133" max="6133" width="20.42578125" style="68" customWidth="1"/>
    <col min="6134" max="6134" width="21.42578125" style="68" bestFit="1" customWidth="1"/>
    <col min="6135" max="6135" width="16.7109375" style="68" customWidth="1"/>
    <col min="6136" max="6136" width="14.85546875" style="68" customWidth="1"/>
    <col min="6137" max="6137" width="17.7109375" style="68" customWidth="1"/>
    <col min="6138" max="6378" width="11.42578125" style="68"/>
    <col min="6379" max="6379" width="12.140625" style="68" customWidth="1"/>
    <col min="6380" max="6380" width="37.5703125" style="68" customWidth="1"/>
    <col min="6381" max="6383" width="16.85546875" style="68" customWidth="1"/>
    <col min="6384" max="6384" width="17.5703125" style="68" customWidth="1"/>
    <col min="6385" max="6388" width="16.85546875" style="68" customWidth="1"/>
    <col min="6389" max="6389" width="20.42578125" style="68" customWidth="1"/>
    <col min="6390" max="6390" width="21.42578125" style="68" bestFit="1" customWidth="1"/>
    <col min="6391" max="6391" width="16.7109375" style="68" customWidth="1"/>
    <col min="6392" max="6392" width="14.85546875" style="68" customWidth="1"/>
    <col min="6393" max="6393" width="17.7109375" style="68" customWidth="1"/>
    <col min="6394" max="6634" width="11.42578125" style="68"/>
    <col min="6635" max="6635" width="12.140625" style="68" customWidth="1"/>
    <col min="6636" max="6636" width="37.5703125" style="68" customWidth="1"/>
    <col min="6637" max="6639" width="16.85546875" style="68" customWidth="1"/>
    <col min="6640" max="6640" width="17.5703125" style="68" customWidth="1"/>
    <col min="6641" max="6644" width="16.85546875" style="68" customWidth="1"/>
    <col min="6645" max="6645" width="20.42578125" style="68" customWidth="1"/>
    <col min="6646" max="6646" width="21.42578125" style="68" bestFit="1" customWidth="1"/>
    <col min="6647" max="6647" width="16.7109375" style="68" customWidth="1"/>
    <col min="6648" max="6648" width="14.85546875" style="68" customWidth="1"/>
    <col min="6649" max="6649" width="17.7109375" style="68" customWidth="1"/>
    <col min="6650" max="6890" width="11.42578125" style="68"/>
    <col min="6891" max="6891" width="12.140625" style="68" customWidth="1"/>
    <col min="6892" max="6892" width="37.5703125" style="68" customWidth="1"/>
    <col min="6893" max="6895" width="16.85546875" style="68" customWidth="1"/>
    <col min="6896" max="6896" width="17.5703125" style="68" customWidth="1"/>
    <col min="6897" max="6900" width="16.85546875" style="68" customWidth="1"/>
    <col min="6901" max="6901" width="20.42578125" style="68" customWidth="1"/>
    <col min="6902" max="6902" width="21.42578125" style="68" bestFit="1" customWidth="1"/>
    <col min="6903" max="6903" width="16.7109375" style="68" customWidth="1"/>
    <col min="6904" max="6904" width="14.85546875" style="68" customWidth="1"/>
    <col min="6905" max="6905" width="17.7109375" style="68" customWidth="1"/>
    <col min="6906" max="7146" width="11.42578125" style="68"/>
    <col min="7147" max="7147" width="12.140625" style="68" customWidth="1"/>
    <col min="7148" max="7148" width="37.5703125" style="68" customWidth="1"/>
    <col min="7149" max="7151" width="16.85546875" style="68" customWidth="1"/>
    <col min="7152" max="7152" width="17.5703125" style="68" customWidth="1"/>
    <col min="7153" max="7156" width="16.85546875" style="68" customWidth="1"/>
    <col min="7157" max="7157" width="20.42578125" style="68" customWidth="1"/>
    <col min="7158" max="7158" width="21.42578125" style="68" bestFit="1" customWidth="1"/>
    <col min="7159" max="7159" width="16.7109375" style="68" customWidth="1"/>
    <col min="7160" max="7160" width="14.85546875" style="68" customWidth="1"/>
    <col min="7161" max="7161" width="17.7109375" style="68" customWidth="1"/>
    <col min="7162" max="7402" width="11.42578125" style="68"/>
    <col min="7403" max="7403" width="12.140625" style="68" customWidth="1"/>
    <col min="7404" max="7404" width="37.5703125" style="68" customWidth="1"/>
    <col min="7405" max="7407" width="16.85546875" style="68" customWidth="1"/>
    <col min="7408" max="7408" width="17.5703125" style="68" customWidth="1"/>
    <col min="7409" max="7412" width="16.85546875" style="68" customWidth="1"/>
    <col min="7413" max="7413" width="20.42578125" style="68" customWidth="1"/>
    <col min="7414" max="7414" width="21.42578125" style="68" bestFit="1" customWidth="1"/>
    <col min="7415" max="7415" width="16.7109375" style="68" customWidth="1"/>
    <col min="7416" max="7416" width="14.85546875" style="68" customWidth="1"/>
    <col min="7417" max="7417" width="17.7109375" style="68" customWidth="1"/>
    <col min="7418" max="7658" width="11.42578125" style="68"/>
    <col min="7659" max="7659" width="12.140625" style="68" customWidth="1"/>
    <col min="7660" max="7660" width="37.5703125" style="68" customWidth="1"/>
    <col min="7661" max="7663" width="16.85546875" style="68" customWidth="1"/>
    <col min="7664" max="7664" width="17.5703125" style="68" customWidth="1"/>
    <col min="7665" max="7668" width="16.85546875" style="68" customWidth="1"/>
    <col min="7669" max="7669" width="20.42578125" style="68" customWidth="1"/>
    <col min="7670" max="7670" width="21.42578125" style="68" bestFit="1" customWidth="1"/>
    <col min="7671" max="7671" width="16.7109375" style="68" customWidth="1"/>
    <col min="7672" max="7672" width="14.85546875" style="68" customWidth="1"/>
    <col min="7673" max="7673" width="17.7109375" style="68" customWidth="1"/>
    <col min="7674" max="7914" width="11.42578125" style="68"/>
    <col min="7915" max="7915" width="12.140625" style="68" customWidth="1"/>
    <col min="7916" max="7916" width="37.5703125" style="68" customWidth="1"/>
    <col min="7917" max="7919" width="16.85546875" style="68" customWidth="1"/>
    <col min="7920" max="7920" width="17.5703125" style="68" customWidth="1"/>
    <col min="7921" max="7924" width="16.85546875" style="68" customWidth="1"/>
    <col min="7925" max="7925" width="20.42578125" style="68" customWidth="1"/>
    <col min="7926" max="7926" width="21.42578125" style="68" bestFit="1" customWidth="1"/>
    <col min="7927" max="7927" width="16.7109375" style="68" customWidth="1"/>
    <col min="7928" max="7928" width="14.85546875" style="68" customWidth="1"/>
    <col min="7929" max="7929" width="17.7109375" style="68" customWidth="1"/>
    <col min="7930" max="8170" width="11.42578125" style="68"/>
    <col min="8171" max="8171" width="12.140625" style="68" customWidth="1"/>
    <col min="8172" max="8172" width="37.5703125" style="68" customWidth="1"/>
    <col min="8173" max="8175" width="16.85546875" style="68" customWidth="1"/>
    <col min="8176" max="8176" width="17.5703125" style="68" customWidth="1"/>
    <col min="8177" max="8180" width="16.85546875" style="68" customWidth="1"/>
    <col min="8181" max="8181" width="20.42578125" style="68" customWidth="1"/>
    <col min="8182" max="8182" width="21.42578125" style="68" bestFit="1" customWidth="1"/>
    <col min="8183" max="8183" width="16.7109375" style="68" customWidth="1"/>
    <col min="8184" max="8184" width="14.85546875" style="68" customWidth="1"/>
    <col min="8185" max="8185" width="17.7109375" style="68" customWidth="1"/>
    <col min="8186" max="8426" width="11.42578125" style="68"/>
    <col min="8427" max="8427" width="12.140625" style="68" customWidth="1"/>
    <col min="8428" max="8428" width="37.5703125" style="68" customWidth="1"/>
    <col min="8429" max="8431" width="16.85546875" style="68" customWidth="1"/>
    <col min="8432" max="8432" width="17.5703125" style="68" customWidth="1"/>
    <col min="8433" max="8436" width="16.85546875" style="68" customWidth="1"/>
    <col min="8437" max="8437" width="20.42578125" style="68" customWidth="1"/>
    <col min="8438" max="8438" width="21.42578125" style="68" bestFit="1" customWidth="1"/>
    <col min="8439" max="8439" width="16.7109375" style="68" customWidth="1"/>
    <col min="8440" max="8440" width="14.85546875" style="68" customWidth="1"/>
    <col min="8441" max="8441" width="17.7109375" style="68" customWidth="1"/>
    <col min="8442" max="8682" width="11.42578125" style="68"/>
    <col min="8683" max="8683" width="12.140625" style="68" customWidth="1"/>
    <col min="8684" max="8684" width="37.5703125" style="68" customWidth="1"/>
    <col min="8685" max="8687" width="16.85546875" style="68" customWidth="1"/>
    <col min="8688" max="8688" width="17.5703125" style="68" customWidth="1"/>
    <col min="8689" max="8692" width="16.85546875" style="68" customWidth="1"/>
    <col min="8693" max="8693" width="20.42578125" style="68" customWidth="1"/>
    <col min="8694" max="8694" width="21.42578125" style="68" bestFit="1" customWidth="1"/>
    <col min="8695" max="8695" width="16.7109375" style="68" customWidth="1"/>
    <col min="8696" max="8696" width="14.85546875" style="68" customWidth="1"/>
    <col min="8697" max="8697" width="17.7109375" style="68" customWidth="1"/>
    <col min="8698" max="8938" width="11.42578125" style="68"/>
    <col min="8939" max="8939" width="12.140625" style="68" customWidth="1"/>
    <col min="8940" max="8940" width="37.5703125" style="68" customWidth="1"/>
    <col min="8941" max="8943" width="16.85546875" style="68" customWidth="1"/>
    <col min="8944" max="8944" width="17.5703125" style="68" customWidth="1"/>
    <col min="8945" max="8948" width="16.85546875" style="68" customWidth="1"/>
    <col min="8949" max="8949" width="20.42578125" style="68" customWidth="1"/>
    <col min="8950" max="8950" width="21.42578125" style="68" bestFit="1" customWidth="1"/>
    <col min="8951" max="8951" width="16.7109375" style="68" customWidth="1"/>
    <col min="8952" max="8952" width="14.85546875" style="68" customWidth="1"/>
    <col min="8953" max="8953" width="17.7109375" style="68" customWidth="1"/>
    <col min="8954" max="9194" width="11.42578125" style="68"/>
    <col min="9195" max="9195" width="12.140625" style="68" customWidth="1"/>
    <col min="9196" max="9196" width="37.5703125" style="68" customWidth="1"/>
    <col min="9197" max="9199" width="16.85546875" style="68" customWidth="1"/>
    <col min="9200" max="9200" width="17.5703125" style="68" customWidth="1"/>
    <col min="9201" max="9204" width="16.85546875" style="68" customWidth="1"/>
    <col min="9205" max="9205" width="20.42578125" style="68" customWidth="1"/>
    <col min="9206" max="9206" width="21.42578125" style="68" bestFit="1" customWidth="1"/>
    <col min="9207" max="9207" width="16.7109375" style="68" customWidth="1"/>
    <col min="9208" max="9208" width="14.85546875" style="68" customWidth="1"/>
    <col min="9209" max="9209" width="17.7109375" style="68" customWidth="1"/>
    <col min="9210" max="9450" width="11.42578125" style="68"/>
    <col min="9451" max="9451" width="12.140625" style="68" customWidth="1"/>
    <col min="9452" max="9452" width="37.5703125" style="68" customWidth="1"/>
    <col min="9453" max="9455" width="16.85546875" style="68" customWidth="1"/>
    <col min="9456" max="9456" width="17.5703125" style="68" customWidth="1"/>
    <col min="9457" max="9460" width="16.85546875" style="68" customWidth="1"/>
    <col min="9461" max="9461" width="20.42578125" style="68" customWidth="1"/>
    <col min="9462" max="9462" width="21.42578125" style="68" bestFit="1" customWidth="1"/>
    <col min="9463" max="9463" width="16.7109375" style="68" customWidth="1"/>
    <col min="9464" max="9464" width="14.85546875" style="68" customWidth="1"/>
    <col min="9465" max="9465" width="17.7109375" style="68" customWidth="1"/>
    <col min="9466" max="9706" width="11.42578125" style="68"/>
    <col min="9707" max="9707" width="12.140625" style="68" customWidth="1"/>
    <col min="9708" max="9708" width="37.5703125" style="68" customWidth="1"/>
    <col min="9709" max="9711" width="16.85546875" style="68" customWidth="1"/>
    <col min="9712" max="9712" width="17.5703125" style="68" customWidth="1"/>
    <col min="9713" max="9716" width="16.85546875" style="68" customWidth="1"/>
    <col min="9717" max="9717" width="20.42578125" style="68" customWidth="1"/>
    <col min="9718" max="9718" width="21.42578125" style="68" bestFit="1" customWidth="1"/>
    <col min="9719" max="9719" width="16.7109375" style="68" customWidth="1"/>
    <col min="9720" max="9720" width="14.85546875" style="68" customWidth="1"/>
    <col min="9721" max="9721" width="17.7109375" style="68" customWidth="1"/>
    <col min="9722" max="9962" width="11.42578125" style="68"/>
    <col min="9963" max="9963" width="12.140625" style="68" customWidth="1"/>
    <col min="9964" max="9964" width="37.5703125" style="68" customWidth="1"/>
    <col min="9965" max="9967" width="16.85546875" style="68" customWidth="1"/>
    <col min="9968" max="9968" width="17.5703125" style="68" customWidth="1"/>
    <col min="9969" max="9972" width="16.85546875" style="68" customWidth="1"/>
    <col min="9973" max="9973" width="20.42578125" style="68" customWidth="1"/>
    <col min="9974" max="9974" width="21.42578125" style="68" bestFit="1" customWidth="1"/>
    <col min="9975" max="9975" width="16.7109375" style="68" customWidth="1"/>
    <col min="9976" max="9976" width="14.85546875" style="68" customWidth="1"/>
    <col min="9977" max="9977" width="17.7109375" style="68" customWidth="1"/>
    <col min="9978" max="10218" width="11.42578125" style="68"/>
    <col min="10219" max="10219" width="12.140625" style="68" customWidth="1"/>
    <col min="10220" max="10220" width="37.5703125" style="68" customWidth="1"/>
    <col min="10221" max="10223" width="16.85546875" style="68" customWidth="1"/>
    <col min="10224" max="10224" width="17.5703125" style="68" customWidth="1"/>
    <col min="10225" max="10228" width="16.85546875" style="68" customWidth="1"/>
    <col min="10229" max="10229" width="20.42578125" style="68" customWidth="1"/>
    <col min="10230" max="10230" width="21.42578125" style="68" bestFit="1" customWidth="1"/>
    <col min="10231" max="10231" width="16.7109375" style="68" customWidth="1"/>
    <col min="10232" max="10232" width="14.85546875" style="68" customWidth="1"/>
    <col min="10233" max="10233" width="17.7109375" style="68" customWidth="1"/>
    <col min="10234" max="10474" width="11.42578125" style="68"/>
    <col min="10475" max="10475" width="12.140625" style="68" customWidth="1"/>
    <col min="10476" max="10476" width="37.5703125" style="68" customWidth="1"/>
    <col min="10477" max="10479" width="16.85546875" style="68" customWidth="1"/>
    <col min="10480" max="10480" width="17.5703125" style="68" customWidth="1"/>
    <col min="10481" max="10484" width="16.85546875" style="68" customWidth="1"/>
    <col min="10485" max="10485" width="20.42578125" style="68" customWidth="1"/>
    <col min="10486" max="10486" width="21.42578125" style="68" bestFit="1" customWidth="1"/>
    <col min="10487" max="10487" width="16.7109375" style="68" customWidth="1"/>
    <col min="10488" max="10488" width="14.85546875" style="68" customWidth="1"/>
    <col min="10489" max="10489" width="17.7109375" style="68" customWidth="1"/>
    <col min="10490" max="10730" width="11.42578125" style="68"/>
    <col min="10731" max="10731" width="12.140625" style="68" customWidth="1"/>
    <col min="10732" max="10732" width="37.5703125" style="68" customWidth="1"/>
    <col min="10733" max="10735" width="16.85546875" style="68" customWidth="1"/>
    <col min="10736" max="10736" width="17.5703125" style="68" customWidth="1"/>
    <col min="10737" max="10740" width="16.85546875" style="68" customWidth="1"/>
    <col min="10741" max="10741" width="20.42578125" style="68" customWidth="1"/>
    <col min="10742" max="10742" width="21.42578125" style="68" bestFit="1" customWidth="1"/>
    <col min="10743" max="10743" width="16.7109375" style="68" customWidth="1"/>
    <col min="10744" max="10744" width="14.85546875" style="68" customWidth="1"/>
    <col min="10745" max="10745" width="17.7109375" style="68" customWidth="1"/>
    <col min="10746" max="10986" width="11.42578125" style="68"/>
    <col min="10987" max="10987" width="12.140625" style="68" customWidth="1"/>
    <col min="10988" max="10988" width="37.5703125" style="68" customWidth="1"/>
    <col min="10989" max="10991" width="16.85546875" style="68" customWidth="1"/>
    <col min="10992" max="10992" width="17.5703125" style="68" customWidth="1"/>
    <col min="10993" max="10996" width="16.85546875" style="68" customWidth="1"/>
    <col min="10997" max="10997" width="20.42578125" style="68" customWidth="1"/>
    <col min="10998" max="10998" width="21.42578125" style="68" bestFit="1" customWidth="1"/>
    <col min="10999" max="10999" width="16.7109375" style="68" customWidth="1"/>
    <col min="11000" max="11000" width="14.85546875" style="68" customWidth="1"/>
    <col min="11001" max="11001" width="17.7109375" style="68" customWidth="1"/>
    <col min="11002" max="11242" width="11.42578125" style="68"/>
    <col min="11243" max="11243" width="12.140625" style="68" customWidth="1"/>
    <col min="11244" max="11244" width="37.5703125" style="68" customWidth="1"/>
    <col min="11245" max="11247" width="16.85546875" style="68" customWidth="1"/>
    <col min="11248" max="11248" width="17.5703125" style="68" customWidth="1"/>
    <col min="11249" max="11252" width="16.85546875" style="68" customWidth="1"/>
    <col min="11253" max="11253" width="20.42578125" style="68" customWidth="1"/>
    <col min="11254" max="11254" width="21.42578125" style="68" bestFit="1" customWidth="1"/>
    <col min="11255" max="11255" width="16.7109375" style="68" customWidth="1"/>
    <col min="11256" max="11256" width="14.85546875" style="68" customWidth="1"/>
    <col min="11257" max="11257" width="17.7109375" style="68" customWidth="1"/>
    <col min="11258" max="11498" width="11.42578125" style="68"/>
    <col min="11499" max="11499" width="12.140625" style="68" customWidth="1"/>
    <col min="11500" max="11500" width="37.5703125" style="68" customWidth="1"/>
    <col min="11501" max="11503" width="16.85546875" style="68" customWidth="1"/>
    <col min="11504" max="11504" width="17.5703125" style="68" customWidth="1"/>
    <col min="11505" max="11508" width="16.85546875" style="68" customWidth="1"/>
    <col min="11509" max="11509" width="20.42578125" style="68" customWidth="1"/>
    <col min="11510" max="11510" width="21.42578125" style="68" bestFit="1" customWidth="1"/>
    <col min="11511" max="11511" width="16.7109375" style="68" customWidth="1"/>
    <col min="11512" max="11512" width="14.85546875" style="68" customWidth="1"/>
    <col min="11513" max="11513" width="17.7109375" style="68" customWidth="1"/>
    <col min="11514" max="11754" width="11.42578125" style="68"/>
    <col min="11755" max="11755" width="12.140625" style="68" customWidth="1"/>
    <col min="11756" max="11756" width="37.5703125" style="68" customWidth="1"/>
    <col min="11757" max="11759" width="16.85546875" style="68" customWidth="1"/>
    <col min="11760" max="11760" width="17.5703125" style="68" customWidth="1"/>
    <col min="11761" max="11764" width="16.85546875" style="68" customWidth="1"/>
    <col min="11765" max="11765" width="20.42578125" style="68" customWidth="1"/>
    <col min="11766" max="11766" width="21.42578125" style="68" bestFit="1" customWidth="1"/>
    <col min="11767" max="11767" width="16.7109375" style="68" customWidth="1"/>
    <col min="11768" max="11768" width="14.85546875" style="68" customWidth="1"/>
    <col min="11769" max="11769" width="17.7109375" style="68" customWidth="1"/>
    <col min="11770" max="12010" width="11.42578125" style="68"/>
    <col min="12011" max="12011" width="12.140625" style="68" customWidth="1"/>
    <col min="12012" max="12012" width="37.5703125" style="68" customWidth="1"/>
    <col min="12013" max="12015" width="16.85546875" style="68" customWidth="1"/>
    <col min="12016" max="12016" width="17.5703125" style="68" customWidth="1"/>
    <col min="12017" max="12020" width="16.85546875" style="68" customWidth="1"/>
    <col min="12021" max="12021" width="20.42578125" style="68" customWidth="1"/>
    <col min="12022" max="12022" width="21.42578125" style="68" bestFit="1" customWidth="1"/>
    <col min="12023" max="12023" width="16.7109375" style="68" customWidth="1"/>
    <col min="12024" max="12024" width="14.85546875" style="68" customWidth="1"/>
    <col min="12025" max="12025" width="17.7109375" style="68" customWidth="1"/>
    <col min="12026" max="12266" width="11.42578125" style="68"/>
    <col min="12267" max="12267" width="12.140625" style="68" customWidth="1"/>
    <col min="12268" max="12268" width="37.5703125" style="68" customWidth="1"/>
    <col min="12269" max="12271" width="16.85546875" style="68" customWidth="1"/>
    <col min="12272" max="12272" width="17.5703125" style="68" customWidth="1"/>
    <col min="12273" max="12276" width="16.85546875" style="68" customWidth="1"/>
    <col min="12277" max="12277" width="20.42578125" style="68" customWidth="1"/>
    <col min="12278" max="12278" width="21.42578125" style="68" bestFit="1" customWidth="1"/>
    <col min="12279" max="12279" width="16.7109375" style="68" customWidth="1"/>
    <col min="12280" max="12280" width="14.85546875" style="68" customWidth="1"/>
    <col min="12281" max="12281" width="17.7109375" style="68" customWidth="1"/>
    <col min="12282" max="12522" width="11.42578125" style="68"/>
    <col min="12523" max="12523" width="12.140625" style="68" customWidth="1"/>
    <col min="12524" max="12524" width="37.5703125" style="68" customWidth="1"/>
    <col min="12525" max="12527" width="16.85546875" style="68" customWidth="1"/>
    <col min="12528" max="12528" width="17.5703125" style="68" customWidth="1"/>
    <col min="12529" max="12532" width="16.85546875" style="68" customWidth="1"/>
    <col min="12533" max="12533" width="20.42578125" style="68" customWidth="1"/>
    <col min="12534" max="12534" width="21.42578125" style="68" bestFit="1" customWidth="1"/>
    <col min="12535" max="12535" width="16.7109375" style="68" customWidth="1"/>
    <col min="12536" max="12536" width="14.85546875" style="68" customWidth="1"/>
    <col min="12537" max="12537" width="17.7109375" style="68" customWidth="1"/>
    <col min="12538" max="12778" width="11.42578125" style="68"/>
    <col min="12779" max="12779" width="12.140625" style="68" customWidth="1"/>
    <col min="12780" max="12780" width="37.5703125" style="68" customWidth="1"/>
    <col min="12781" max="12783" width="16.85546875" style="68" customWidth="1"/>
    <col min="12784" max="12784" width="17.5703125" style="68" customWidth="1"/>
    <col min="12785" max="12788" width="16.85546875" style="68" customWidth="1"/>
    <col min="12789" max="12789" width="20.42578125" style="68" customWidth="1"/>
    <col min="12790" max="12790" width="21.42578125" style="68" bestFit="1" customWidth="1"/>
    <col min="12791" max="12791" width="16.7109375" style="68" customWidth="1"/>
    <col min="12792" max="12792" width="14.85546875" style="68" customWidth="1"/>
    <col min="12793" max="12793" width="17.7109375" style="68" customWidth="1"/>
    <col min="12794" max="13034" width="11.42578125" style="68"/>
    <col min="13035" max="13035" width="12.140625" style="68" customWidth="1"/>
    <col min="13036" max="13036" width="37.5703125" style="68" customWidth="1"/>
    <col min="13037" max="13039" width="16.85546875" style="68" customWidth="1"/>
    <col min="13040" max="13040" width="17.5703125" style="68" customWidth="1"/>
    <col min="13041" max="13044" width="16.85546875" style="68" customWidth="1"/>
    <col min="13045" max="13045" width="20.42578125" style="68" customWidth="1"/>
    <col min="13046" max="13046" width="21.42578125" style="68" bestFit="1" customWidth="1"/>
    <col min="13047" max="13047" width="16.7109375" style="68" customWidth="1"/>
    <col min="13048" max="13048" width="14.85546875" style="68" customWidth="1"/>
    <col min="13049" max="13049" width="17.7109375" style="68" customWidth="1"/>
    <col min="13050" max="13290" width="11.42578125" style="68"/>
    <col min="13291" max="13291" width="12.140625" style="68" customWidth="1"/>
    <col min="13292" max="13292" width="37.5703125" style="68" customWidth="1"/>
    <col min="13293" max="13295" width="16.85546875" style="68" customWidth="1"/>
    <col min="13296" max="13296" width="17.5703125" style="68" customWidth="1"/>
    <col min="13297" max="13300" width="16.85546875" style="68" customWidth="1"/>
    <col min="13301" max="13301" width="20.42578125" style="68" customWidth="1"/>
    <col min="13302" max="13302" width="21.42578125" style="68" bestFit="1" customWidth="1"/>
    <col min="13303" max="13303" width="16.7109375" style="68" customWidth="1"/>
    <col min="13304" max="13304" width="14.85546875" style="68" customWidth="1"/>
    <col min="13305" max="13305" width="17.7109375" style="68" customWidth="1"/>
    <col min="13306" max="13546" width="11.42578125" style="68"/>
    <col min="13547" max="13547" width="12.140625" style="68" customWidth="1"/>
    <col min="13548" max="13548" width="37.5703125" style="68" customWidth="1"/>
    <col min="13549" max="13551" width="16.85546875" style="68" customWidth="1"/>
    <col min="13552" max="13552" width="17.5703125" style="68" customWidth="1"/>
    <col min="13553" max="13556" width="16.85546875" style="68" customWidth="1"/>
    <col min="13557" max="13557" width="20.42578125" style="68" customWidth="1"/>
    <col min="13558" max="13558" width="21.42578125" style="68" bestFit="1" customWidth="1"/>
    <col min="13559" max="13559" width="16.7109375" style="68" customWidth="1"/>
    <col min="13560" max="13560" width="14.85546875" style="68" customWidth="1"/>
    <col min="13561" max="13561" width="17.7109375" style="68" customWidth="1"/>
    <col min="13562" max="13802" width="11.42578125" style="68"/>
    <col min="13803" max="13803" width="12.140625" style="68" customWidth="1"/>
    <col min="13804" max="13804" width="37.5703125" style="68" customWidth="1"/>
    <col min="13805" max="13807" width="16.85546875" style="68" customWidth="1"/>
    <col min="13808" max="13808" width="17.5703125" style="68" customWidth="1"/>
    <col min="13809" max="13812" width="16.85546875" style="68" customWidth="1"/>
    <col min="13813" max="13813" width="20.42578125" style="68" customWidth="1"/>
    <col min="13814" max="13814" width="21.42578125" style="68" bestFit="1" customWidth="1"/>
    <col min="13815" max="13815" width="16.7109375" style="68" customWidth="1"/>
    <col min="13816" max="13816" width="14.85546875" style="68" customWidth="1"/>
    <col min="13817" max="13817" width="17.7109375" style="68" customWidth="1"/>
    <col min="13818" max="14058" width="11.42578125" style="68"/>
    <col min="14059" max="14059" width="12.140625" style="68" customWidth="1"/>
    <col min="14060" max="14060" width="37.5703125" style="68" customWidth="1"/>
    <col min="14061" max="14063" width="16.85546875" style="68" customWidth="1"/>
    <col min="14064" max="14064" width="17.5703125" style="68" customWidth="1"/>
    <col min="14065" max="14068" width="16.85546875" style="68" customWidth="1"/>
    <col min="14069" max="14069" width="20.42578125" style="68" customWidth="1"/>
    <col min="14070" max="14070" width="21.42578125" style="68" bestFit="1" customWidth="1"/>
    <col min="14071" max="14071" width="16.7109375" style="68" customWidth="1"/>
    <col min="14072" max="14072" width="14.85546875" style="68" customWidth="1"/>
    <col min="14073" max="14073" width="17.7109375" style="68" customWidth="1"/>
    <col min="14074" max="14314" width="11.42578125" style="68"/>
    <col min="14315" max="14315" width="12.140625" style="68" customWidth="1"/>
    <col min="14316" max="14316" width="37.5703125" style="68" customWidth="1"/>
    <col min="14317" max="14319" width="16.85546875" style="68" customWidth="1"/>
    <col min="14320" max="14320" width="17.5703125" style="68" customWidth="1"/>
    <col min="14321" max="14324" width="16.85546875" style="68" customWidth="1"/>
    <col min="14325" max="14325" width="20.42578125" style="68" customWidth="1"/>
    <col min="14326" max="14326" width="21.42578125" style="68" bestFit="1" customWidth="1"/>
    <col min="14327" max="14327" width="16.7109375" style="68" customWidth="1"/>
    <col min="14328" max="14328" width="14.85546875" style="68" customWidth="1"/>
    <col min="14329" max="14329" width="17.7109375" style="68" customWidth="1"/>
    <col min="14330" max="14570" width="11.42578125" style="68"/>
    <col min="14571" max="14571" width="12.140625" style="68" customWidth="1"/>
    <col min="14572" max="14572" width="37.5703125" style="68" customWidth="1"/>
    <col min="14573" max="14575" width="16.85546875" style="68" customWidth="1"/>
    <col min="14576" max="14576" width="17.5703125" style="68" customWidth="1"/>
    <col min="14577" max="14580" width="16.85546875" style="68" customWidth="1"/>
    <col min="14581" max="14581" width="20.42578125" style="68" customWidth="1"/>
    <col min="14582" max="14582" width="21.42578125" style="68" bestFit="1" customWidth="1"/>
    <col min="14583" max="14583" width="16.7109375" style="68" customWidth="1"/>
    <col min="14584" max="14584" width="14.85546875" style="68" customWidth="1"/>
    <col min="14585" max="14585" width="17.7109375" style="68" customWidth="1"/>
    <col min="14586" max="14826" width="11.42578125" style="68"/>
    <col min="14827" max="14827" width="12.140625" style="68" customWidth="1"/>
    <col min="14828" max="14828" width="37.5703125" style="68" customWidth="1"/>
    <col min="14829" max="14831" width="16.85546875" style="68" customWidth="1"/>
    <col min="14832" max="14832" width="17.5703125" style="68" customWidth="1"/>
    <col min="14833" max="14836" width="16.85546875" style="68" customWidth="1"/>
    <col min="14837" max="14837" width="20.42578125" style="68" customWidth="1"/>
    <col min="14838" max="14838" width="21.42578125" style="68" bestFit="1" customWidth="1"/>
    <col min="14839" max="14839" width="16.7109375" style="68" customWidth="1"/>
    <col min="14840" max="14840" width="14.85546875" style="68" customWidth="1"/>
    <col min="14841" max="14841" width="17.7109375" style="68" customWidth="1"/>
    <col min="14842" max="15082" width="11.42578125" style="68"/>
    <col min="15083" max="15083" width="12.140625" style="68" customWidth="1"/>
    <col min="15084" max="15084" width="37.5703125" style="68" customWidth="1"/>
    <col min="15085" max="15087" width="16.85546875" style="68" customWidth="1"/>
    <col min="15088" max="15088" width="17.5703125" style="68" customWidth="1"/>
    <col min="15089" max="15092" width="16.85546875" style="68" customWidth="1"/>
    <col min="15093" max="15093" width="20.42578125" style="68" customWidth="1"/>
    <col min="15094" max="15094" width="21.42578125" style="68" bestFit="1" customWidth="1"/>
    <col min="15095" max="15095" width="16.7109375" style="68" customWidth="1"/>
    <col min="15096" max="15096" width="14.85546875" style="68" customWidth="1"/>
    <col min="15097" max="15097" width="17.7109375" style="68" customWidth="1"/>
    <col min="15098" max="15338" width="11.42578125" style="68"/>
    <col min="15339" max="15339" width="12.140625" style="68" customWidth="1"/>
    <col min="15340" max="15340" width="37.5703125" style="68" customWidth="1"/>
    <col min="15341" max="15343" width="16.85546875" style="68" customWidth="1"/>
    <col min="15344" max="15344" width="17.5703125" style="68" customWidth="1"/>
    <col min="15345" max="15348" width="16.85546875" style="68" customWidth="1"/>
    <col min="15349" max="15349" width="20.42578125" style="68" customWidth="1"/>
    <col min="15350" max="15350" width="21.42578125" style="68" bestFit="1" customWidth="1"/>
    <col min="15351" max="15351" width="16.7109375" style="68" customWidth="1"/>
    <col min="15352" max="15352" width="14.85546875" style="68" customWidth="1"/>
    <col min="15353" max="15353" width="17.7109375" style="68" customWidth="1"/>
    <col min="15354" max="15594" width="11.42578125" style="68"/>
    <col min="15595" max="15595" width="12.140625" style="68" customWidth="1"/>
    <col min="15596" max="15596" width="37.5703125" style="68" customWidth="1"/>
    <col min="15597" max="15599" width="16.85546875" style="68" customWidth="1"/>
    <col min="15600" max="15600" width="17.5703125" style="68" customWidth="1"/>
    <col min="15601" max="15604" width="16.85546875" style="68" customWidth="1"/>
    <col min="15605" max="15605" width="20.42578125" style="68" customWidth="1"/>
    <col min="15606" max="15606" width="21.42578125" style="68" bestFit="1" customWidth="1"/>
    <col min="15607" max="15607" width="16.7109375" style="68" customWidth="1"/>
    <col min="15608" max="15608" width="14.85546875" style="68" customWidth="1"/>
    <col min="15609" max="15609" width="17.7109375" style="68" customWidth="1"/>
    <col min="15610" max="15850" width="11.42578125" style="68"/>
    <col min="15851" max="15851" width="12.140625" style="68" customWidth="1"/>
    <col min="15852" max="15852" width="37.5703125" style="68" customWidth="1"/>
    <col min="15853" max="15855" width="16.85546875" style="68" customWidth="1"/>
    <col min="15856" max="15856" width="17.5703125" style="68" customWidth="1"/>
    <col min="15857" max="15860" width="16.85546875" style="68" customWidth="1"/>
    <col min="15861" max="15861" width="20.42578125" style="68" customWidth="1"/>
    <col min="15862" max="15862" width="21.42578125" style="68" bestFit="1" customWidth="1"/>
    <col min="15863" max="15863" width="16.7109375" style="68" customWidth="1"/>
    <col min="15864" max="15864" width="14.85546875" style="68" customWidth="1"/>
    <col min="15865" max="15865" width="17.7109375" style="68" customWidth="1"/>
    <col min="15866" max="16106" width="11.42578125" style="68"/>
    <col min="16107" max="16107" width="12.140625" style="68" customWidth="1"/>
    <col min="16108" max="16108" width="37.5703125" style="68" customWidth="1"/>
    <col min="16109" max="16111" width="16.85546875" style="68" customWidth="1"/>
    <col min="16112" max="16112" width="17.5703125" style="68" customWidth="1"/>
    <col min="16113" max="16116" width="16.85546875" style="68" customWidth="1"/>
    <col min="16117" max="16117" width="20.42578125" style="68" customWidth="1"/>
    <col min="16118" max="16118" width="21.42578125" style="68" bestFit="1" customWidth="1"/>
    <col min="16119" max="16119" width="16.7109375" style="68" customWidth="1"/>
    <col min="16120" max="16120" width="14.85546875" style="68" customWidth="1"/>
    <col min="16121" max="16121" width="17.7109375" style="68" customWidth="1"/>
    <col min="16122" max="16384" width="11.42578125" style="68"/>
  </cols>
  <sheetData>
    <row r="1" spans="1:9" s="62" customFormat="1" x14ac:dyDescent="0.2">
      <c r="A1" s="61"/>
      <c r="B1" s="61"/>
      <c r="C1" s="61"/>
      <c r="D1" s="61"/>
      <c r="E1" s="61"/>
      <c r="F1" s="61"/>
      <c r="G1" s="61"/>
    </row>
    <row r="2" spans="1:9" s="62" customFormat="1" x14ac:dyDescent="0.2">
      <c r="A2" s="61"/>
    </row>
    <row r="3" spans="1:9" s="63" customFormat="1" ht="32.25" customHeight="1" x14ac:dyDescent="0.2">
      <c r="A3" s="261" t="s">
        <v>44</v>
      </c>
      <c r="B3" s="261"/>
      <c r="C3" s="261"/>
      <c r="D3" s="261"/>
      <c r="E3" s="261"/>
      <c r="F3" s="261"/>
      <c r="G3" s="261"/>
    </row>
    <row r="4" spans="1:9" s="63" customFormat="1" ht="18" x14ac:dyDescent="0.2">
      <c r="A4" s="262" t="s">
        <v>54</v>
      </c>
      <c r="B4" s="262"/>
      <c r="C4" s="262"/>
      <c r="D4" s="262"/>
      <c r="E4" s="262"/>
      <c r="F4" s="262"/>
      <c r="G4" s="262"/>
      <c r="H4" s="74"/>
      <c r="I4" s="74"/>
    </row>
    <row r="5" spans="1:9" s="62" customFormat="1" ht="15" customHeight="1" x14ac:dyDescent="0.2">
      <c r="B5" s="64"/>
      <c r="C5" s="64"/>
      <c r="D5" s="64"/>
      <c r="E5" s="64"/>
      <c r="F5" s="64"/>
      <c r="G5" s="65"/>
    </row>
    <row r="6" spans="1:9" s="62" customFormat="1" ht="15" customHeight="1" x14ac:dyDescent="0.2">
      <c r="C6" s="64"/>
      <c r="D6" s="64"/>
      <c r="E6" s="64"/>
      <c r="F6" s="66" t="s">
        <v>55</v>
      </c>
      <c r="G6" s="67" t="s">
        <v>12</v>
      </c>
    </row>
    <row r="7" spans="1:9" ht="15.75" thickBot="1" x14ac:dyDescent="0.25">
      <c r="B7" s="69"/>
      <c r="C7" s="70"/>
      <c r="D7" s="70"/>
      <c r="E7" s="70"/>
      <c r="F7" s="69"/>
      <c r="G7" s="70"/>
    </row>
    <row r="8" spans="1:9" s="71" customFormat="1" ht="49.5" customHeight="1" x14ac:dyDescent="0.2">
      <c r="A8" s="263" t="s">
        <v>61</v>
      </c>
      <c r="B8" s="265" t="s">
        <v>27</v>
      </c>
      <c r="C8" s="267" t="s">
        <v>56</v>
      </c>
      <c r="D8" s="268"/>
      <c r="E8" s="269"/>
      <c r="F8" s="270" t="s">
        <v>11</v>
      </c>
      <c r="G8" s="272" t="s">
        <v>57</v>
      </c>
    </row>
    <row r="9" spans="1:9" s="71" customFormat="1" ht="18.75" customHeight="1" x14ac:dyDescent="0.2">
      <c r="A9" s="264"/>
      <c r="B9" s="266"/>
      <c r="C9" s="75" t="s">
        <v>58</v>
      </c>
      <c r="D9" s="75" t="s">
        <v>59</v>
      </c>
      <c r="E9" s="75" t="s">
        <v>60</v>
      </c>
      <c r="F9" s="271"/>
      <c r="G9" s="273"/>
    </row>
    <row r="10" spans="1:9" s="71" customFormat="1" ht="33" customHeight="1" x14ac:dyDescent="0.2">
      <c r="A10" s="77" t="s">
        <v>20</v>
      </c>
      <c r="B10" s="92">
        <v>0</v>
      </c>
      <c r="C10" s="88">
        <f>D10+E10</f>
        <v>0</v>
      </c>
      <c r="D10" s="95">
        <v>0</v>
      </c>
      <c r="E10" s="95">
        <v>0</v>
      </c>
      <c r="F10" s="82">
        <v>6770.8271999999997</v>
      </c>
      <c r="G10" s="83">
        <f>B10*F10</f>
        <v>0</v>
      </c>
    </row>
    <row r="11" spans="1:9" s="71" customFormat="1" ht="33" customHeight="1" x14ac:dyDescent="0.2">
      <c r="A11" s="78" t="s">
        <v>21</v>
      </c>
      <c r="B11" s="92">
        <v>0</v>
      </c>
      <c r="C11" s="91">
        <f t="shared" ref="C11:C15" si="0">D11+E11</f>
        <v>0</v>
      </c>
      <c r="D11" s="95">
        <v>0</v>
      </c>
      <c r="E11" s="95">
        <v>0</v>
      </c>
      <c r="F11" s="84">
        <v>4989.4847999999993</v>
      </c>
      <c r="G11" s="85">
        <f>B11*F11</f>
        <v>0</v>
      </c>
    </row>
    <row r="12" spans="1:9" s="71" customFormat="1" ht="33" customHeight="1" x14ac:dyDescent="0.2">
      <c r="A12" s="78" t="s">
        <v>22</v>
      </c>
      <c r="B12" s="92">
        <v>0</v>
      </c>
      <c r="C12" s="89">
        <f t="shared" si="0"/>
        <v>0</v>
      </c>
      <c r="D12" s="95">
        <v>0</v>
      </c>
      <c r="E12" s="95">
        <v>0</v>
      </c>
      <c r="F12" s="84">
        <v>4227.6153599999989</v>
      </c>
      <c r="G12" s="85">
        <f t="shared" ref="G12:G15" si="1">B12*F12</f>
        <v>0</v>
      </c>
    </row>
    <row r="13" spans="1:9" s="71" customFormat="1" ht="33" customHeight="1" x14ac:dyDescent="0.2">
      <c r="A13" s="78" t="s">
        <v>23</v>
      </c>
      <c r="B13" s="92">
        <v>0</v>
      </c>
      <c r="C13" s="89">
        <f t="shared" si="0"/>
        <v>0</v>
      </c>
      <c r="D13" s="95">
        <v>0</v>
      </c>
      <c r="E13" s="95">
        <v>0</v>
      </c>
      <c r="F13" s="84">
        <v>2899.0905599999996</v>
      </c>
      <c r="G13" s="85">
        <f t="shared" si="1"/>
        <v>0</v>
      </c>
    </row>
    <row r="14" spans="1:9" s="71" customFormat="1" ht="33" customHeight="1" x14ac:dyDescent="0.2">
      <c r="A14" s="78" t="s">
        <v>24</v>
      </c>
      <c r="B14" s="92">
        <v>0</v>
      </c>
      <c r="C14" s="89">
        <f t="shared" si="0"/>
        <v>0</v>
      </c>
      <c r="D14" s="95">
        <v>0</v>
      </c>
      <c r="E14" s="95">
        <v>0</v>
      </c>
      <c r="F14" s="84">
        <v>7926.8275199999998</v>
      </c>
      <c r="G14" s="85">
        <f t="shared" si="1"/>
        <v>0</v>
      </c>
    </row>
    <row r="15" spans="1:9" s="71" customFormat="1" ht="33" customHeight="1" x14ac:dyDescent="0.2">
      <c r="A15" s="79" t="s">
        <v>25</v>
      </c>
      <c r="B15" s="92">
        <v>0</v>
      </c>
      <c r="C15" s="90">
        <f t="shared" si="0"/>
        <v>0</v>
      </c>
      <c r="D15" s="95">
        <v>0</v>
      </c>
      <c r="E15" s="95">
        <v>0</v>
      </c>
      <c r="F15" s="86">
        <v>252.4392</v>
      </c>
      <c r="G15" s="87">
        <f t="shared" si="1"/>
        <v>0</v>
      </c>
    </row>
    <row r="16" spans="1:9" ht="13.5" thickBot="1" x14ac:dyDescent="0.25">
      <c r="B16" s="72"/>
      <c r="F16" s="72"/>
    </row>
    <row r="17" spans="1:7" ht="19.5" customHeight="1" thickTop="1" thickBot="1" x14ac:dyDescent="0.25">
      <c r="A17" s="76"/>
      <c r="B17" s="73">
        <f>SUM(B10:B15)</f>
        <v>0</v>
      </c>
      <c r="C17" s="73">
        <f t="shared" ref="C17:G17" si="2">SUM(C10:C15)</f>
        <v>0</v>
      </c>
      <c r="D17" s="73">
        <f t="shared" si="2"/>
        <v>0</v>
      </c>
      <c r="E17" s="73">
        <f t="shared" si="2"/>
        <v>0</v>
      </c>
      <c r="F17" s="73"/>
      <c r="G17" s="80">
        <f t="shared" si="2"/>
        <v>0</v>
      </c>
    </row>
    <row r="18" spans="1:7" x14ac:dyDescent="0.2">
      <c r="A18" s="81"/>
      <c r="B18" s="81"/>
      <c r="C18" s="81"/>
      <c r="D18" s="81"/>
      <c r="E18" s="81"/>
      <c r="F18" s="81"/>
      <c r="G18" s="81"/>
    </row>
    <row r="19" spans="1:7" x14ac:dyDescent="0.2">
      <c r="A19" s="81"/>
      <c r="B19" s="81"/>
      <c r="C19" s="81"/>
      <c r="D19" s="81"/>
      <c r="E19" s="81"/>
      <c r="F19" s="81"/>
      <c r="G19" s="81"/>
    </row>
    <row r="20" spans="1:7" x14ac:dyDescent="0.2">
      <c r="A20" s="81"/>
      <c r="B20" s="81"/>
      <c r="C20" s="81"/>
      <c r="D20" s="81"/>
      <c r="E20" s="81"/>
      <c r="F20" s="81"/>
      <c r="G20" s="81"/>
    </row>
    <row r="21" spans="1:7" x14ac:dyDescent="0.2">
      <c r="A21" s="81"/>
      <c r="B21" s="81"/>
      <c r="C21" s="81"/>
      <c r="D21" s="81"/>
      <c r="E21" s="81"/>
      <c r="F21" s="81"/>
      <c r="G21" s="81"/>
    </row>
    <row r="22" spans="1:7" x14ac:dyDescent="0.2">
      <c r="A22" s="81"/>
      <c r="B22" s="81"/>
      <c r="C22" s="81"/>
      <c r="D22" s="81"/>
      <c r="E22" s="81"/>
      <c r="F22" s="81"/>
      <c r="G22" s="81"/>
    </row>
    <row r="23" spans="1:7" x14ac:dyDescent="0.2">
      <c r="A23" s="81"/>
      <c r="B23" s="81"/>
      <c r="C23" s="81"/>
      <c r="D23" s="81"/>
      <c r="E23" s="81"/>
      <c r="F23" s="81"/>
      <c r="G23" s="81"/>
    </row>
    <row r="24" spans="1:7" x14ac:dyDescent="0.2">
      <c r="A24" s="81"/>
      <c r="B24" s="81"/>
      <c r="C24" s="81"/>
      <c r="D24" s="81"/>
      <c r="E24" s="81"/>
      <c r="F24" s="81"/>
      <c r="G24" s="81"/>
    </row>
    <row r="25" spans="1:7" x14ac:dyDescent="0.2">
      <c r="A25" s="81"/>
      <c r="B25" s="81"/>
      <c r="C25" s="81"/>
      <c r="D25" s="81"/>
      <c r="E25" s="81"/>
      <c r="F25" s="81"/>
      <c r="G25" s="81"/>
    </row>
  </sheetData>
  <sheetProtection password="CD06" sheet="1" objects="1" scenarios="1"/>
  <mergeCells count="7">
    <mergeCell ref="A3:G3"/>
    <mergeCell ref="A4:G4"/>
    <mergeCell ref="A8:A9"/>
    <mergeCell ref="B8:B9"/>
    <mergeCell ref="C8:E8"/>
    <mergeCell ref="F8:F9"/>
    <mergeCell ref="G8:G9"/>
  </mergeCells>
  <printOptions horizontalCentered="1"/>
  <pageMargins left="0.31496062992125984" right="0.51181102362204722" top="0.82677165354330717" bottom="0.59055118110236227" header="0.19685039370078741" footer="0.19685039370078741"/>
  <pageSetup paperSize="5" scale="5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selection activeCell="A8" sqref="A8:G8"/>
    </sheetView>
  </sheetViews>
  <sheetFormatPr baseColWidth="10" defaultRowHeight="12.75" x14ac:dyDescent="0.2"/>
  <cols>
    <col min="1" max="3" width="11.42578125" style="197"/>
    <col min="4" max="4" width="13.140625" style="197" customWidth="1"/>
    <col min="5" max="5" width="25" style="197" customWidth="1"/>
    <col min="6" max="6" width="15.42578125" style="197" customWidth="1"/>
    <col min="7" max="7" width="50.140625" style="197" customWidth="1"/>
  </cols>
  <sheetData>
    <row r="1" spans="1:14" s="133" customFormat="1" ht="62.25" customHeight="1" x14ac:dyDescent="0.25"/>
    <row r="2" spans="1:14" s="133" customFormat="1" ht="17.25" x14ac:dyDescent="0.3">
      <c r="D2" s="279" t="s">
        <v>178</v>
      </c>
      <c r="E2" s="279"/>
      <c r="F2" s="279"/>
    </row>
    <row r="3" spans="1:14" s="133" customFormat="1" ht="24.75" customHeight="1" x14ac:dyDescent="0.25">
      <c r="D3" s="283" t="s">
        <v>9</v>
      </c>
      <c r="E3" s="283"/>
      <c r="F3" s="283"/>
    </row>
    <row r="4" spans="1:14" s="133" customFormat="1" ht="29.25" customHeight="1" x14ac:dyDescent="0.25">
      <c r="D4" s="276" t="s">
        <v>479</v>
      </c>
      <c r="E4" s="277"/>
      <c r="F4" s="278"/>
    </row>
    <row r="5" spans="1:14" s="133" customFormat="1" ht="15" x14ac:dyDescent="0.25"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s="133" customFormat="1" ht="31.5" customHeight="1" x14ac:dyDescent="0.25">
      <c r="A6" s="274" t="s">
        <v>180</v>
      </c>
      <c r="B6" s="275"/>
      <c r="C6" s="280" t="s">
        <v>44</v>
      </c>
      <c r="D6" s="280"/>
      <c r="E6" s="280"/>
      <c r="F6" s="280"/>
      <c r="G6" s="280"/>
      <c r="H6" s="204"/>
      <c r="I6" s="204"/>
      <c r="J6" s="204"/>
      <c r="K6" s="204"/>
      <c r="L6" s="204"/>
      <c r="M6" s="204"/>
      <c r="N6" s="204"/>
    </row>
    <row r="7" spans="1:14" s="133" customFormat="1" ht="13.5" customHeight="1" x14ac:dyDescent="0.25">
      <c r="A7" s="216"/>
      <c r="B7" s="206"/>
      <c r="C7" s="206"/>
      <c r="D7" s="206"/>
      <c r="E7" s="206"/>
      <c r="F7" s="206"/>
      <c r="G7" s="206"/>
      <c r="H7" s="204"/>
      <c r="I7" s="204"/>
      <c r="J7" s="204"/>
      <c r="K7" s="204"/>
      <c r="L7" s="204"/>
      <c r="M7" s="204"/>
      <c r="N7" s="204"/>
    </row>
    <row r="8" spans="1:14" s="133" customFormat="1" ht="31.5" customHeight="1" x14ac:dyDescent="0.25">
      <c r="A8" s="284" t="s">
        <v>489</v>
      </c>
      <c r="B8" s="285"/>
      <c r="C8" s="286" t="s">
        <v>490</v>
      </c>
      <c r="D8" s="280"/>
      <c r="E8" s="280"/>
      <c r="F8" s="280"/>
      <c r="G8" s="280"/>
      <c r="H8" s="204"/>
      <c r="I8" s="204"/>
      <c r="J8" s="204"/>
      <c r="K8" s="204"/>
      <c r="L8" s="204"/>
      <c r="M8" s="204"/>
      <c r="N8" s="204"/>
    </row>
    <row r="9" spans="1:14" s="133" customFormat="1" ht="15" x14ac:dyDescent="0.25">
      <c r="D9" s="134"/>
      <c r="E9" s="134"/>
      <c r="F9" s="134"/>
      <c r="G9" s="205"/>
      <c r="H9" s="205"/>
      <c r="I9" s="205"/>
      <c r="J9" s="205"/>
      <c r="K9" s="205"/>
      <c r="L9" s="205"/>
      <c r="M9" s="205"/>
      <c r="N9" s="205"/>
    </row>
    <row r="10" spans="1:14" s="133" customFormat="1" ht="15" customHeight="1" x14ac:dyDescent="0.25">
      <c r="A10" s="135" t="s">
        <v>179</v>
      </c>
      <c r="B10" s="128">
        <v>35</v>
      </c>
      <c r="E10" s="281" t="s">
        <v>181</v>
      </c>
      <c r="F10" s="282"/>
      <c r="G10" s="137">
        <v>41989</v>
      </c>
      <c r="H10" s="159"/>
      <c r="I10" s="159"/>
      <c r="J10" s="159"/>
      <c r="K10" s="159"/>
      <c r="L10" s="159"/>
      <c r="M10" s="159"/>
      <c r="N10" s="159"/>
    </row>
    <row r="11" spans="1:14" ht="9.75" customHeight="1" x14ac:dyDescent="0.2"/>
    <row r="12" spans="1:14" ht="30.75" customHeight="1" x14ac:dyDescent="0.2">
      <c r="A12" s="202" t="s">
        <v>476</v>
      </c>
      <c r="B12" s="202" t="s">
        <v>59</v>
      </c>
      <c r="C12" s="202" t="s">
        <v>60</v>
      </c>
      <c r="D12" s="202" t="s">
        <v>192</v>
      </c>
      <c r="E12" s="202" t="s">
        <v>477</v>
      </c>
      <c r="F12" s="202" t="s">
        <v>478</v>
      </c>
      <c r="G12" s="202" t="s">
        <v>188</v>
      </c>
    </row>
    <row r="13" spans="1:14" ht="45" customHeight="1" x14ac:dyDescent="0.2">
      <c r="A13" s="192">
        <v>1</v>
      </c>
      <c r="B13" s="126" t="s">
        <v>66</v>
      </c>
      <c r="C13" s="126"/>
      <c r="D13" s="126" t="s">
        <v>67</v>
      </c>
      <c r="E13" s="126" t="s">
        <v>68</v>
      </c>
      <c r="F13" s="193">
        <v>8700</v>
      </c>
      <c r="G13" s="126" t="s">
        <v>69</v>
      </c>
    </row>
    <row r="14" spans="1:14" ht="45" customHeight="1" x14ac:dyDescent="0.2">
      <c r="A14" s="126">
        <v>2</v>
      </c>
      <c r="B14" s="162"/>
      <c r="C14" s="162" t="s">
        <v>66</v>
      </c>
      <c r="D14" s="162" t="s">
        <v>70</v>
      </c>
      <c r="E14" s="126" t="s">
        <v>68</v>
      </c>
      <c r="F14" s="194">
        <v>8700</v>
      </c>
      <c r="G14" s="162" t="s">
        <v>69</v>
      </c>
    </row>
    <row r="15" spans="1:14" ht="45" customHeight="1" x14ac:dyDescent="0.2">
      <c r="A15" s="162">
        <v>3</v>
      </c>
      <c r="B15" s="162" t="s">
        <v>66</v>
      </c>
      <c r="C15" s="162"/>
      <c r="D15" s="162" t="s">
        <v>71</v>
      </c>
      <c r="E15" s="162" t="s">
        <v>72</v>
      </c>
      <c r="F15" s="194">
        <v>8700</v>
      </c>
      <c r="G15" s="162" t="s">
        <v>69</v>
      </c>
    </row>
    <row r="16" spans="1:14" ht="45" customHeight="1" x14ac:dyDescent="0.2">
      <c r="A16" s="126">
        <v>4</v>
      </c>
      <c r="B16" s="126"/>
      <c r="C16" s="126" t="s">
        <v>66</v>
      </c>
      <c r="D16" s="126" t="s">
        <v>73</v>
      </c>
      <c r="E16" s="126" t="s">
        <v>74</v>
      </c>
      <c r="F16" s="193">
        <v>8700</v>
      </c>
      <c r="G16" s="126" t="s">
        <v>69</v>
      </c>
    </row>
    <row r="17" spans="1:7" ht="45" customHeight="1" x14ac:dyDescent="0.2">
      <c r="A17" s="162">
        <v>5</v>
      </c>
      <c r="B17" s="126" t="s">
        <v>66</v>
      </c>
      <c r="C17" s="126"/>
      <c r="D17" s="126" t="s">
        <v>75</v>
      </c>
      <c r="E17" s="126" t="s">
        <v>76</v>
      </c>
      <c r="F17" s="193">
        <v>8700</v>
      </c>
      <c r="G17" s="126" t="s">
        <v>69</v>
      </c>
    </row>
    <row r="18" spans="1:7" ht="45" customHeight="1" x14ac:dyDescent="0.2">
      <c r="A18" s="126">
        <v>6</v>
      </c>
      <c r="B18" s="162"/>
      <c r="C18" s="162" t="s">
        <v>66</v>
      </c>
      <c r="D18" s="162" t="s">
        <v>77</v>
      </c>
      <c r="E18" s="162" t="s">
        <v>78</v>
      </c>
      <c r="F18" s="194">
        <v>8700</v>
      </c>
      <c r="G18" s="162" t="s">
        <v>69</v>
      </c>
    </row>
    <row r="19" spans="1:7" ht="45" customHeight="1" x14ac:dyDescent="0.2">
      <c r="A19" s="162">
        <v>7</v>
      </c>
      <c r="B19" s="162" t="s">
        <v>66</v>
      </c>
      <c r="C19" s="162"/>
      <c r="D19" s="162" t="s">
        <v>79</v>
      </c>
      <c r="E19" s="162" t="s">
        <v>80</v>
      </c>
      <c r="F19" s="194">
        <v>8700</v>
      </c>
      <c r="G19" s="162" t="s">
        <v>69</v>
      </c>
    </row>
    <row r="20" spans="1:7" ht="45" customHeight="1" x14ac:dyDescent="0.2">
      <c r="A20" s="126">
        <v>8</v>
      </c>
      <c r="B20" s="162"/>
      <c r="C20" s="162" t="s">
        <v>66</v>
      </c>
      <c r="D20" s="162" t="s">
        <v>81</v>
      </c>
      <c r="E20" s="162" t="s">
        <v>82</v>
      </c>
      <c r="F20" s="194">
        <v>8700</v>
      </c>
      <c r="G20" s="162" t="s">
        <v>69</v>
      </c>
    </row>
    <row r="21" spans="1:7" ht="45" customHeight="1" x14ac:dyDescent="0.2">
      <c r="A21" s="162">
        <v>9</v>
      </c>
      <c r="B21" s="162" t="s">
        <v>66</v>
      </c>
      <c r="C21" s="162"/>
      <c r="D21" s="162" t="s">
        <v>83</v>
      </c>
      <c r="E21" s="162" t="s">
        <v>84</v>
      </c>
      <c r="F21" s="194">
        <v>8700</v>
      </c>
      <c r="G21" s="162" t="s">
        <v>69</v>
      </c>
    </row>
    <row r="22" spans="1:7" ht="45" customHeight="1" x14ac:dyDescent="0.2">
      <c r="A22" s="126">
        <v>10</v>
      </c>
      <c r="B22" s="162" t="s">
        <v>66</v>
      </c>
      <c r="C22" s="162"/>
      <c r="D22" s="162" t="s">
        <v>85</v>
      </c>
      <c r="E22" s="162" t="s">
        <v>86</v>
      </c>
      <c r="F22" s="194">
        <v>8700</v>
      </c>
      <c r="G22" s="162" t="s">
        <v>69</v>
      </c>
    </row>
    <row r="23" spans="1:7" ht="45" customHeight="1" x14ac:dyDescent="0.2">
      <c r="A23" s="162">
        <v>11</v>
      </c>
      <c r="B23" s="162" t="s">
        <v>66</v>
      </c>
      <c r="C23" s="162"/>
      <c r="D23" s="162" t="s">
        <v>81</v>
      </c>
      <c r="E23" s="162" t="s">
        <v>87</v>
      </c>
      <c r="F23" s="194">
        <v>8700</v>
      </c>
      <c r="G23" s="162" t="s">
        <v>69</v>
      </c>
    </row>
    <row r="24" spans="1:7" ht="45" customHeight="1" x14ac:dyDescent="0.2">
      <c r="A24" s="126">
        <v>12</v>
      </c>
      <c r="B24" s="162" t="s">
        <v>66</v>
      </c>
      <c r="C24" s="162"/>
      <c r="D24" s="162" t="s">
        <v>81</v>
      </c>
      <c r="E24" s="162" t="s">
        <v>88</v>
      </c>
      <c r="F24" s="194">
        <v>8700</v>
      </c>
      <c r="G24" s="162" t="s">
        <v>69</v>
      </c>
    </row>
    <row r="25" spans="1:7" ht="45" customHeight="1" x14ac:dyDescent="0.2">
      <c r="A25" s="162">
        <v>13</v>
      </c>
      <c r="B25" s="162" t="s">
        <v>66</v>
      </c>
      <c r="C25" s="162"/>
      <c r="D25" s="162" t="s">
        <v>89</v>
      </c>
      <c r="E25" s="198" t="s">
        <v>130</v>
      </c>
      <c r="F25" s="194">
        <v>8700</v>
      </c>
      <c r="G25" s="162" t="s">
        <v>69</v>
      </c>
    </row>
    <row r="26" spans="1:7" ht="45" customHeight="1" x14ac:dyDescent="0.2">
      <c r="A26" s="126">
        <v>14</v>
      </c>
      <c r="B26" s="162" t="s">
        <v>66</v>
      </c>
      <c r="C26" s="162"/>
      <c r="D26" s="162" t="s">
        <v>81</v>
      </c>
      <c r="E26" s="162" t="s">
        <v>90</v>
      </c>
      <c r="F26" s="194">
        <v>8700</v>
      </c>
      <c r="G26" s="162" t="s">
        <v>69</v>
      </c>
    </row>
    <row r="27" spans="1:7" ht="45" customHeight="1" x14ac:dyDescent="0.2">
      <c r="A27" s="162">
        <v>15</v>
      </c>
      <c r="B27" s="162" t="s">
        <v>66</v>
      </c>
      <c r="C27" s="162"/>
      <c r="D27" s="162" t="s">
        <v>91</v>
      </c>
      <c r="E27" s="162" t="s">
        <v>92</v>
      </c>
      <c r="F27" s="194">
        <v>8700</v>
      </c>
      <c r="G27" s="162" t="s">
        <v>69</v>
      </c>
    </row>
    <row r="28" spans="1:7" ht="45" customHeight="1" x14ac:dyDescent="0.2">
      <c r="A28" s="126">
        <v>16</v>
      </c>
      <c r="B28" s="162"/>
      <c r="C28" s="162" t="s">
        <v>66</v>
      </c>
      <c r="D28" s="162" t="s">
        <v>93</v>
      </c>
      <c r="E28" s="162" t="s">
        <v>94</v>
      </c>
      <c r="F28" s="194">
        <v>8700</v>
      </c>
      <c r="G28" s="162" t="s">
        <v>69</v>
      </c>
    </row>
    <row r="29" spans="1:7" ht="45" customHeight="1" x14ac:dyDescent="0.2">
      <c r="A29" s="162">
        <v>17</v>
      </c>
      <c r="B29" s="162"/>
      <c r="C29" s="162" t="s">
        <v>66</v>
      </c>
      <c r="D29" s="162" t="s">
        <v>95</v>
      </c>
      <c r="E29" s="162" t="s">
        <v>96</v>
      </c>
      <c r="F29" s="194">
        <v>8700</v>
      </c>
      <c r="G29" s="162" t="s">
        <v>69</v>
      </c>
    </row>
    <row r="30" spans="1:7" ht="45" customHeight="1" x14ac:dyDescent="0.2">
      <c r="A30" s="126">
        <v>18</v>
      </c>
      <c r="B30" s="162" t="s">
        <v>66</v>
      </c>
      <c r="C30" s="162"/>
      <c r="D30" s="162" t="s">
        <v>97</v>
      </c>
      <c r="E30" s="162" t="s">
        <v>98</v>
      </c>
      <c r="F30" s="194">
        <v>8700</v>
      </c>
      <c r="G30" s="162" t="s">
        <v>69</v>
      </c>
    </row>
    <row r="31" spans="1:7" ht="45" customHeight="1" x14ac:dyDescent="0.2">
      <c r="A31" s="162">
        <v>19</v>
      </c>
      <c r="B31" s="162"/>
      <c r="C31" s="162" t="s">
        <v>66</v>
      </c>
      <c r="D31" s="162" t="s">
        <v>99</v>
      </c>
      <c r="E31" s="162" t="s">
        <v>100</v>
      </c>
      <c r="F31" s="194">
        <v>8700</v>
      </c>
      <c r="G31" s="162" t="s">
        <v>69</v>
      </c>
    </row>
    <row r="32" spans="1:7" ht="45" customHeight="1" x14ac:dyDescent="0.2">
      <c r="A32" s="126">
        <v>20</v>
      </c>
      <c r="B32" s="162" t="s">
        <v>66</v>
      </c>
      <c r="C32" s="162"/>
      <c r="D32" s="162" t="s">
        <v>101</v>
      </c>
      <c r="E32" s="162" t="s">
        <v>102</v>
      </c>
      <c r="F32" s="194">
        <v>8700</v>
      </c>
      <c r="G32" s="162" t="s">
        <v>69</v>
      </c>
    </row>
    <row r="33" spans="1:7" ht="45" customHeight="1" x14ac:dyDescent="0.2">
      <c r="A33" s="162">
        <v>21</v>
      </c>
      <c r="B33" s="162" t="s">
        <v>66</v>
      </c>
      <c r="C33" s="162"/>
      <c r="D33" s="162" t="s">
        <v>70</v>
      </c>
      <c r="E33" s="162" t="s">
        <v>103</v>
      </c>
      <c r="F33" s="194">
        <v>8700</v>
      </c>
      <c r="G33" s="162" t="s">
        <v>69</v>
      </c>
    </row>
    <row r="34" spans="1:7" ht="45" customHeight="1" x14ac:dyDescent="0.2">
      <c r="A34" s="126">
        <v>22</v>
      </c>
      <c r="B34" s="162" t="s">
        <v>66</v>
      </c>
      <c r="C34" s="162"/>
      <c r="D34" s="162" t="s">
        <v>104</v>
      </c>
      <c r="E34" s="162" t="s">
        <v>105</v>
      </c>
      <c r="F34" s="194">
        <v>8700</v>
      </c>
      <c r="G34" s="162" t="s">
        <v>69</v>
      </c>
    </row>
    <row r="35" spans="1:7" ht="45" customHeight="1" x14ac:dyDescent="0.2">
      <c r="A35" s="162">
        <v>23</v>
      </c>
      <c r="B35" s="162"/>
      <c r="C35" s="162" t="s">
        <v>66</v>
      </c>
      <c r="D35" s="162" t="s">
        <v>106</v>
      </c>
      <c r="E35" s="162" t="s">
        <v>107</v>
      </c>
      <c r="F35" s="194">
        <v>8700</v>
      </c>
      <c r="G35" s="162" t="s">
        <v>69</v>
      </c>
    </row>
    <row r="36" spans="1:7" ht="45" customHeight="1" x14ac:dyDescent="0.2">
      <c r="A36" s="126">
        <v>24</v>
      </c>
      <c r="B36" s="162" t="s">
        <v>66</v>
      </c>
      <c r="C36" s="162"/>
      <c r="D36" s="162" t="s">
        <v>106</v>
      </c>
      <c r="E36" s="162" t="s">
        <v>108</v>
      </c>
      <c r="F36" s="194">
        <v>8700</v>
      </c>
      <c r="G36" s="162" t="s">
        <v>69</v>
      </c>
    </row>
    <row r="37" spans="1:7" ht="45" customHeight="1" x14ac:dyDescent="0.2">
      <c r="A37" s="162">
        <v>25</v>
      </c>
      <c r="B37" s="162" t="s">
        <v>66</v>
      </c>
      <c r="C37" s="162"/>
      <c r="D37" s="162" t="s">
        <v>109</v>
      </c>
      <c r="E37" s="162" t="s">
        <v>110</v>
      </c>
      <c r="F37" s="194">
        <v>8700</v>
      </c>
      <c r="G37" s="162" t="s">
        <v>69</v>
      </c>
    </row>
    <row r="38" spans="1:7" ht="45" customHeight="1" x14ac:dyDescent="0.2">
      <c r="A38" s="126">
        <v>26</v>
      </c>
      <c r="B38" s="162"/>
      <c r="C38" s="162" t="s">
        <v>66</v>
      </c>
      <c r="D38" s="162" t="s">
        <v>81</v>
      </c>
      <c r="E38" s="162" t="s">
        <v>111</v>
      </c>
      <c r="F38" s="194">
        <v>8700</v>
      </c>
      <c r="G38" s="162" t="s">
        <v>69</v>
      </c>
    </row>
    <row r="39" spans="1:7" ht="45" customHeight="1" x14ac:dyDescent="0.2">
      <c r="A39" s="162">
        <v>27</v>
      </c>
      <c r="B39" s="162"/>
      <c r="C39" s="162" t="s">
        <v>66</v>
      </c>
      <c r="D39" s="162" t="s">
        <v>112</v>
      </c>
      <c r="E39" s="162" t="s">
        <v>113</v>
      </c>
      <c r="F39" s="194">
        <v>8700</v>
      </c>
      <c r="G39" s="162" t="s">
        <v>69</v>
      </c>
    </row>
    <row r="40" spans="1:7" ht="45" customHeight="1" x14ac:dyDescent="0.2">
      <c r="A40" s="126">
        <v>28</v>
      </c>
      <c r="B40" s="162"/>
      <c r="C40" s="162" t="s">
        <v>66</v>
      </c>
      <c r="D40" s="162" t="s">
        <v>114</v>
      </c>
      <c r="E40" s="162" t="s">
        <v>115</v>
      </c>
      <c r="F40" s="194">
        <v>8700</v>
      </c>
      <c r="G40" s="162" t="s">
        <v>69</v>
      </c>
    </row>
    <row r="41" spans="1:7" ht="45" customHeight="1" x14ac:dyDescent="0.2">
      <c r="A41" s="162">
        <v>29</v>
      </c>
      <c r="B41" s="162" t="s">
        <v>66</v>
      </c>
      <c r="C41" s="162"/>
      <c r="D41" s="162" t="s">
        <v>79</v>
      </c>
      <c r="E41" s="162" t="s">
        <v>116</v>
      </c>
      <c r="F41" s="194">
        <v>8700</v>
      </c>
      <c r="G41" s="162" t="s">
        <v>69</v>
      </c>
    </row>
    <row r="42" spans="1:7" ht="45" customHeight="1" x14ac:dyDescent="0.2">
      <c r="A42" s="126">
        <v>30</v>
      </c>
      <c r="B42" s="162"/>
      <c r="C42" s="162" t="s">
        <v>66</v>
      </c>
      <c r="D42" s="162" t="s">
        <v>117</v>
      </c>
      <c r="E42" s="162" t="s">
        <v>118</v>
      </c>
      <c r="F42" s="194">
        <v>8700</v>
      </c>
      <c r="G42" s="162" t="s">
        <v>69</v>
      </c>
    </row>
    <row r="43" spans="1:7" ht="45" customHeight="1" x14ac:dyDescent="0.2">
      <c r="A43" s="162">
        <v>31</v>
      </c>
      <c r="B43" s="162"/>
      <c r="C43" s="162" t="s">
        <v>66</v>
      </c>
      <c r="D43" s="162" t="s">
        <v>70</v>
      </c>
      <c r="E43" s="162" t="s">
        <v>119</v>
      </c>
      <c r="F43" s="194">
        <v>8700</v>
      </c>
      <c r="G43" s="162" t="s">
        <v>69</v>
      </c>
    </row>
    <row r="44" spans="1:7" ht="45" customHeight="1" x14ac:dyDescent="0.2">
      <c r="A44" s="126">
        <v>32</v>
      </c>
      <c r="B44" s="162"/>
      <c r="C44" s="162" t="s">
        <v>66</v>
      </c>
      <c r="D44" s="162" t="s">
        <v>73</v>
      </c>
      <c r="E44" s="162" t="s">
        <v>120</v>
      </c>
      <c r="F44" s="194">
        <v>8700</v>
      </c>
      <c r="G44" s="162" t="s">
        <v>69</v>
      </c>
    </row>
    <row r="45" spans="1:7" ht="45" customHeight="1" x14ac:dyDescent="0.2">
      <c r="A45" s="162">
        <v>33</v>
      </c>
      <c r="B45" s="162" t="s">
        <v>66</v>
      </c>
      <c r="C45" s="162"/>
      <c r="D45" s="162" t="s">
        <v>121</v>
      </c>
      <c r="E45" s="162" t="s">
        <v>122</v>
      </c>
      <c r="F45" s="194">
        <v>8700</v>
      </c>
      <c r="G45" s="162" t="s">
        <v>69</v>
      </c>
    </row>
    <row r="46" spans="1:7" ht="45" customHeight="1" x14ac:dyDescent="0.2">
      <c r="A46" s="126">
        <v>34</v>
      </c>
      <c r="B46" s="162" t="s">
        <v>66</v>
      </c>
      <c r="C46" s="162"/>
      <c r="D46" s="162" t="s">
        <v>123</v>
      </c>
      <c r="E46" s="162" t="s">
        <v>124</v>
      </c>
      <c r="F46" s="194">
        <v>8700</v>
      </c>
      <c r="G46" s="162" t="s">
        <v>69</v>
      </c>
    </row>
    <row r="47" spans="1:7" ht="45" customHeight="1" x14ac:dyDescent="0.2">
      <c r="A47" s="162">
        <v>35</v>
      </c>
      <c r="B47" s="162"/>
      <c r="C47" s="162" t="s">
        <v>66</v>
      </c>
      <c r="D47" s="162" t="s">
        <v>125</v>
      </c>
      <c r="E47" s="162" t="s">
        <v>126</v>
      </c>
      <c r="F47" s="194">
        <v>8700</v>
      </c>
      <c r="G47" s="162" t="s">
        <v>69</v>
      </c>
    </row>
    <row r="48" spans="1:7" ht="45" customHeight="1" x14ac:dyDescent="0.2">
      <c r="A48" s="126">
        <v>36</v>
      </c>
      <c r="B48" s="162"/>
      <c r="C48" s="162" t="s">
        <v>66</v>
      </c>
      <c r="D48" s="162" t="s">
        <v>127</v>
      </c>
      <c r="E48" s="162" t="s">
        <v>128</v>
      </c>
      <c r="F48" s="194">
        <v>8700</v>
      </c>
      <c r="G48" s="162" t="s">
        <v>69</v>
      </c>
    </row>
    <row r="49" spans="1:7" ht="45" customHeight="1" x14ac:dyDescent="0.2">
      <c r="A49" s="162">
        <v>37</v>
      </c>
      <c r="B49" s="162" t="s">
        <v>66</v>
      </c>
      <c r="C49" s="162"/>
      <c r="D49" s="162" t="s">
        <v>79</v>
      </c>
      <c r="E49" s="162" t="s">
        <v>129</v>
      </c>
      <c r="F49" s="194">
        <v>8700</v>
      </c>
      <c r="G49" s="162" t="s">
        <v>69</v>
      </c>
    </row>
    <row r="50" spans="1:7" ht="45" customHeight="1" x14ac:dyDescent="0.2">
      <c r="A50" s="126">
        <v>38</v>
      </c>
      <c r="B50" s="162" t="s">
        <v>66</v>
      </c>
      <c r="C50" s="162"/>
      <c r="D50" s="162" t="s">
        <v>70</v>
      </c>
      <c r="E50" s="162" t="s">
        <v>130</v>
      </c>
      <c r="F50" s="194">
        <v>8700</v>
      </c>
      <c r="G50" s="162" t="s">
        <v>69</v>
      </c>
    </row>
    <row r="51" spans="1:7" ht="45" customHeight="1" x14ac:dyDescent="0.2">
      <c r="A51" s="162">
        <v>39</v>
      </c>
      <c r="B51" s="162"/>
      <c r="C51" s="162" t="s">
        <v>66</v>
      </c>
      <c r="D51" s="162" t="s">
        <v>127</v>
      </c>
      <c r="E51" s="162" t="s">
        <v>130</v>
      </c>
      <c r="F51" s="194">
        <v>8700</v>
      </c>
      <c r="G51" s="162" t="s">
        <v>69</v>
      </c>
    </row>
    <row r="52" spans="1:7" ht="45" customHeight="1" x14ac:dyDescent="0.2">
      <c r="A52" s="126">
        <v>40</v>
      </c>
      <c r="B52" s="162" t="s">
        <v>66</v>
      </c>
      <c r="C52" s="162"/>
      <c r="D52" s="162" t="s">
        <v>131</v>
      </c>
      <c r="E52" s="162" t="s">
        <v>132</v>
      </c>
      <c r="F52" s="194">
        <v>8700</v>
      </c>
      <c r="G52" s="162" t="s">
        <v>69</v>
      </c>
    </row>
    <row r="53" spans="1:7" ht="45" customHeight="1" x14ac:dyDescent="0.2">
      <c r="A53" s="162">
        <v>41</v>
      </c>
      <c r="B53" s="162" t="s">
        <v>66</v>
      </c>
      <c r="C53" s="162"/>
      <c r="D53" s="162" t="s">
        <v>77</v>
      </c>
      <c r="E53" s="162" t="s">
        <v>133</v>
      </c>
      <c r="F53" s="194">
        <v>8700</v>
      </c>
      <c r="G53" s="162" t="s">
        <v>69</v>
      </c>
    </row>
    <row r="54" spans="1:7" ht="45" customHeight="1" x14ac:dyDescent="0.2">
      <c r="A54" s="126">
        <v>42</v>
      </c>
      <c r="B54" s="162"/>
      <c r="C54" s="162" t="s">
        <v>66</v>
      </c>
      <c r="D54" s="162" t="s">
        <v>79</v>
      </c>
      <c r="E54" s="162" t="s">
        <v>134</v>
      </c>
      <c r="F54" s="194">
        <v>8700</v>
      </c>
      <c r="G54" s="162" t="s">
        <v>69</v>
      </c>
    </row>
    <row r="55" spans="1:7" ht="45" customHeight="1" x14ac:dyDescent="0.2">
      <c r="A55" s="162">
        <v>43</v>
      </c>
      <c r="B55" s="162"/>
      <c r="C55" s="162" t="s">
        <v>66</v>
      </c>
      <c r="D55" s="162" t="s">
        <v>135</v>
      </c>
      <c r="E55" s="162" t="s">
        <v>128</v>
      </c>
      <c r="F55" s="194">
        <v>8700</v>
      </c>
      <c r="G55" s="162" t="s">
        <v>69</v>
      </c>
    </row>
    <row r="56" spans="1:7" ht="45" customHeight="1" x14ac:dyDescent="0.2">
      <c r="A56" s="126">
        <v>44</v>
      </c>
      <c r="B56" s="162" t="s">
        <v>66</v>
      </c>
      <c r="C56" s="162"/>
      <c r="D56" s="162" t="s">
        <v>75</v>
      </c>
      <c r="E56" s="162" t="s">
        <v>136</v>
      </c>
      <c r="F56" s="194">
        <v>8700</v>
      </c>
      <c r="G56" s="162" t="s">
        <v>69</v>
      </c>
    </row>
    <row r="57" spans="1:7" ht="45" customHeight="1" x14ac:dyDescent="0.2">
      <c r="A57" s="162">
        <v>45</v>
      </c>
      <c r="B57" s="162" t="s">
        <v>66</v>
      </c>
      <c r="C57" s="162"/>
      <c r="D57" s="162" t="s">
        <v>93</v>
      </c>
      <c r="E57" s="162" t="s">
        <v>137</v>
      </c>
      <c r="F57" s="194">
        <v>8700</v>
      </c>
      <c r="G57" s="162" t="s">
        <v>69</v>
      </c>
    </row>
    <row r="58" spans="1:7" ht="45" customHeight="1" x14ac:dyDescent="0.2">
      <c r="A58" s="126">
        <v>46</v>
      </c>
      <c r="B58" s="162"/>
      <c r="C58" s="162" t="s">
        <v>66</v>
      </c>
      <c r="D58" s="162" t="s">
        <v>70</v>
      </c>
      <c r="E58" s="162" t="s">
        <v>138</v>
      </c>
      <c r="F58" s="194">
        <v>8700</v>
      </c>
      <c r="G58" s="162" t="s">
        <v>69</v>
      </c>
    </row>
    <row r="59" spans="1:7" ht="45" customHeight="1" x14ac:dyDescent="0.2">
      <c r="A59" s="162">
        <v>47</v>
      </c>
      <c r="B59" s="162"/>
      <c r="C59" s="162" t="s">
        <v>66</v>
      </c>
      <c r="D59" s="162" t="s">
        <v>85</v>
      </c>
      <c r="E59" s="162" t="s">
        <v>139</v>
      </c>
      <c r="F59" s="194">
        <v>8700</v>
      </c>
      <c r="G59" s="162" t="s">
        <v>69</v>
      </c>
    </row>
    <row r="60" spans="1:7" ht="45" customHeight="1" x14ac:dyDescent="0.2">
      <c r="A60" s="126">
        <v>48</v>
      </c>
      <c r="B60" s="162"/>
      <c r="C60" s="162" t="s">
        <v>66</v>
      </c>
      <c r="D60" s="162" t="s">
        <v>67</v>
      </c>
      <c r="E60" s="162" t="s">
        <v>116</v>
      </c>
      <c r="F60" s="194">
        <v>8700</v>
      </c>
      <c r="G60" s="162" t="s">
        <v>69</v>
      </c>
    </row>
    <row r="61" spans="1:7" ht="45" customHeight="1" x14ac:dyDescent="0.2">
      <c r="A61" s="162">
        <v>49</v>
      </c>
      <c r="B61" s="162"/>
      <c r="C61" s="162" t="s">
        <v>66</v>
      </c>
      <c r="D61" s="162" t="s">
        <v>140</v>
      </c>
      <c r="E61" s="162" t="s">
        <v>141</v>
      </c>
      <c r="F61" s="194">
        <v>8700</v>
      </c>
      <c r="G61" s="162" t="s">
        <v>69</v>
      </c>
    </row>
    <row r="62" spans="1:7" ht="45" customHeight="1" x14ac:dyDescent="0.2">
      <c r="A62" s="126">
        <v>50</v>
      </c>
      <c r="B62" s="162" t="s">
        <v>66</v>
      </c>
      <c r="C62" s="162"/>
      <c r="D62" s="162" t="s">
        <v>71</v>
      </c>
      <c r="E62" s="198" t="s">
        <v>130</v>
      </c>
      <c r="F62" s="194">
        <v>8700</v>
      </c>
      <c r="G62" s="162" t="s">
        <v>69</v>
      </c>
    </row>
    <row r="63" spans="1:7" ht="45" customHeight="1" x14ac:dyDescent="0.2">
      <c r="A63" s="162">
        <v>51</v>
      </c>
      <c r="B63" s="162"/>
      <c r="C63" s="162" t="s">
        <v>66</v>
      </c>
      <c r="D63" s="162" t="s">
        <v>142</v>
      </c>
      <c r="E63" s="162" t="s">
        <v>143</v>
      </c>
      <c r="F63" s="194">
        <v>8700</v>
      </c>
      <c r="G63" s="162" t="s">
        <v>69</v>
      </c>
    </row>
    <row r="64" spans="1:7" ht="45" customHeight="1" x14ac:dyDescent="0.2">
      <c r="A64" s="199">
        <v>52</v>
      </c>
      <c r="B64" s="200" t="s">
        <v>66</v>
      </c>
      <c r="C64" s="200"/>
      <c r="D64" s="200" t="s">
        <v>144</v>
      </c>
      <c r="E64" s="200" t="s">
        <v>145</v>
      </c>
      <c r="F64" s="201">
        <v>8700</v>
      </c>
      <c r="G64" s="200" t="s">
        <v>69</v>
      </c>
    </row>
    <row r="65" spans="1:7" ht="45" customHeight="1" x14ac:dyDescent="0.2">
      <c r="A65" s="162">
        <v>53</v>
      </c>
      <c r="B65" s="162"/>
      <c r="C65" s="162" t="s">
        <v>66</v>
      </c>
      <c r="D65" s="162" t="s">
        <v>79</v>
      </c>
      <c r="E65" s="162" t="s">
        <v>146</v>
      </c>
      <c r="F65" s="194">
        <v>8700</v>
      </c>
      <c r="G65" s="162" t="s">
        <v>69</v>
      </c>
    </row>
    <row r="66" spans="1:7" ht="45" customHeight="1" x14ac:dyDescent="0.2">
      <c r="A66" s="126">
        <v>54</v>
      </c>
      <c r="B66" s="162" t="s">
        <v>66</v>
      </c>
      <c r="C66" s="162"/>
      <c r="D66" s="162" t="s">
        <v>70</v>
      </c>
      <c r="E66" s="162" t="s">
        <v>147</v>
      </c>
      <c r="F66" s="194">
        <v>8700</v>
      </c>
      <c r="G66" s="162" t="s">
        <v>69</v>
      </c>
    </row>
    <row r="67" spans="1:7" ht="45" customHeight="1" x14ac:dyDescent="0.2">
      <c r="A67" s="162">
        <v>55</v>
      </c>
      <c r="B67" s="162" t="s">
        <v>66</v>
      </c>
      <c r="C67" s="162"/>
      <c r="D67" s="162" t="s">
        <v>93</v>
      </c>
      <c r="E67" s="162" t="s">
        <v>102</v>
      </c>
      <c r="F67" s="194">
        <v>8700</v>
      </c>
      <c r="G67" s="162" t="s">
        <v>69</v>
      </c>
    </row>
    <row r="68" spans="1:7" ht="45" customHeight="1" x14ac:dyDescent="0.2">
      <c r="A68" s="126">
        <v>56</v>
      </c>
      <c r="B68" s="162" t="s">
        <v>66</v>
      </c>
      <c r="C68" s="162"/>
      <c r="D68" s="162" t="s">
        <v>148</v>
      </c>
      <c r="E68" s="198" t="s">
        <v>130</v>
      </c>
      <c r="F68" s="194">
        <v>8700</v>
      </c>
      <c r="G68" s="162" t="s">
        <v>69</v>
      </c>
    </row>
    <row r="69" spans="1:7" ht="45" customHeight="1" x14ac:dyDescent="0.2">
      <c r="A69" s="162">
        <v>57</v>
      </c>
      <c r="B69" s="162" t="s">
        <v>66</v>
      </c>
      <c r="C69" s="162"/>
      <c r="D69" s="162" t="s">
        <v>144</v>
      </c>
      <c r="E69" s="162" t="s">
        <v>149</v>
      </c>
      <c r="F69" s="194">
        <v>8700</v>
      </c>
      <c r="G69" s="162" t="s">
        <v>69</v>
      </c>
    </row>
    <row r="70" spans="1:7" ht="45" customHeight="1" x14ac:dyDescent="0.2">
      <c r="A70" s="126">
        <v>58</v>
      </c>
      <c r="B70" s="162"/>
      <c r="C70" s="162" t="s">
        <v>66</v>
      </c>
      <c r="D70" s="162" t="s">
        <v>127</v>
      </c>
      <c r="E70" s="198" t="s">
        <v>130</v>
      </c>
      <c r="F70" s="194">
        <v>8700</v>
      </c>
      <c r="G70" s="162" t="s">
        <v>69</v>
      </c>
    </row>
    <row r="71" spans="1:7" ht="45" customHeight="1" x14ac:dyDescent="0.2">
      <c r="A71" s="162">
        <v>59</v>
      </c>
      <c r="B71" s="162" t="s">
        <v>66</v>
      </c>
      <c r="C71" s="162"/>
      <c r="D71" s="162" t="s">
        <v>93</v>
      </c>
      <c r="E71" s="162" t="s">
        <v>102</v>
      </c>
      <c r="F71" s="194">
        <v>8700</v>
      </c>
      <c r="G71" s="162" t="s">
        <v>69</v>
      </c>
    </row>
    <row r="72" spans="1:7" ht="45" customHeight="1" x14ac:dyDescent="0.2">
      <c r="A72" s="126">
        <v>60</v>
      </c>
      <c r="B72" s="162" t="s">
        <v>66</v>
      </c>
      <c r="C72" s="162"/>
      <c r="D72" s="162" t="s">
        <v>109</v>
      </c>
      <c r="E72" s="162" t="s">
        <v>150</v>
      </c>
      <c r="F72" s="194">
        <v>8700</v>
      </c>
      <c r="G72" s="162" t="s">
        <v>69</v>
      </c>
    </row>
    <row r="73" spans="1:7" ht="45" customHeight="1" x14ac:dyDescent="0.2">
      <c r="A73" s="162">
        <v>61</v>
      </c>
      <c r="B73" s="162" t="s">
        <v>66</v>
      </c>
      <c r="C73" s="162"/>
      <c r="D73" s="162" t="s">
        <v>117</v>
      </c>
      <c r="E73" s="162" t="s">
        <v>151</v>
      </c>
      <c r="F73" s="194">
        <v>8700</v>
      </c>
      <c r="G73" s="162" t="s">
        <v>69</v>
      </c>
    </row>
    <row r="74" spans="1:7" ht="45" customHeight="1" x14ac:dyDescent="0.2">
      <c r="A74" s="126">
        <v>62</v>
      </c>
      <c r="B74" s="162" t="s">
        <v>66</v>
      </c>
      <c r="C74" s="162"/>
      <c r="D74" s="162" t="s">
        <v>70</v>
      </c>
      <c r="E74" s="162" t="s">
        <v>152</v>
      </c>
      <c r="F74" s="194">
        <v>8700</v>
      </c>
      <c r="G74" s="162" t="s">
        <v>69</v>
      </c>
    </row>
    <row r="75" spans="1:7" ht="45" customHeight="1" x14ac:dyDescent="0.2">
      <c r="A75" s="162">
        <v>63</v>
      </c>
      <c r="B75" s="162" t="s">
        <v>66</v>
      </c>
      <c r="C75" s="162"/>
      <c r="D75" s="162" t="s">
        <v>79</v>
      </c>
      <c r="E75" s="162" t="s">
        <v>153</v>
      </c>
      <c r="F75" s="194">
        <v>8700</v>
      </c>
      <c r="G75" s="162" t="s">
        <v>69</v>
      </c>
    </row>
    <row r="76" spans="1:7" ht="45" customHeight="1" x14ac:dyDescent="0.2">
      <c r="A76" s="126">
        <v>64</v>
      </c>
      <c r="B76" s="162"/>
      <c r="C76" s="162" t="s">
        <v>66</v>
      </c>
      <c r="D76" s="162" t="s">
        <v>79</v>
      </c>
      <c r="E76" s="162" t="s">
        <v>154</v>
      </c>
      <c r="F76" s="194">
        <v>8700</v>
      </c>
      <c r="G76" s="162" t="s">
        <v>69</v>
      </c>
    </row>
    <row r="77" spans="1:7" ht="45" customHeight="1" x14ac:dyDescent="0.2">
      <c r="A77" s="162">
        <v>65</v>
      </c>
      <c r="B77" s="162" t="s">
        <v>66</v>
      </c>
      <c r="C77" s="162"/>
      <c r="D77" s="162" t="s">
        <v>81</v>
      </c>
      <c r="E77" s="162" t="s">
        <v>155</v>
      </c>
      <c r="F77" s="194">
        <v>8700</v>
      </c>
      <c r="G77" s="162" t="s">
        <v>69</v>
      </c>
    </row>
    <row r="78" spans="1:7" ht="45" customHeight="1" x14ac:dyDescent="0.2">
      <c r="A78" s="126">
        <v>66</v>
      </c>
      <c r="B78" s="162" t="s">
        <v>66</v>
      </c>
      <c r="C78" s="162"/>
      <c r="D78" s="162" t="s">
        <v>127</v>
      </c>
      <c r="E78" s="162" t="s">
        <v>80</v>
      </c>
      <c r="F78" s="194">
        <v>8700</v>
      </c>
      <c r="G78" s="162" t="s">
        <v>69</v>
      </c>
    </row>
    <row r="79" spans="1:7" ht="45" customHeight="1" x14ac:dyDescent="0.2">
      <c r="A79" s="162">
        <v>67</v>
      </c>
      <c r="B79" s="162"/>
      <c r="C79" s="162" t="s">
        <v>66</v>
      </c>
      <c r="D79" s="162" t="s">
        <v>156</v>
      </c>
      <c r="E79" s="162" t="s">
        <v>157</v>
      </c>
      <c r="F79" s="194">
        <v>8700</v>
      </c>
      <c r="G79" s="162" t="s">
        <v>69</v>
      </c>
    </row>
    <row r="80" spans="1:7" ht="45" customHeight="1" x14ac:dyDescent="0.2">
      <c r="A80" s="126">
        <v>68</v>
      </c>
      <c r="B80" s="162" t="s">
        <v>66</v>
      </c>
      <c r="C80" s="162"/>
      <c r="D80" s="162" t="s">
        <v>73</v>
      </c>
      <c r="E80" s="162" t="s">
        <v>158</v>
      </c>
      <c r="F80" s="194">
        <v>8700</v>
      </c>
      <c r="G80" s="162" t="s">
        <v>69</v>
      </c>
    </row>
    <row r="81" spans="1:7" ht="45" customHeight="1" x14ac:dyDescent="0.2">
      <c r="A81" s="162">
        <v>69</v>
      </c>
      <c r="B81" s="162" t="s">
        <v>66</v>
      </c>
      <c r="C81" s="162"/>
      <c r="D81" s="162" t="s">
        <v>159</v>
      </c>
      <c r="E81" s="162" t="s">
        <v>155</v>
      </c>
      <c r="F81" s="194">
        <v>8700</v>
      </c>
      <c r="G81" s="162" t="s">
        <v>69</v>
      </c>
    </row>
    <row r="82" spans="1:7" ht="45" customHeight="1" x14ac:dyDescent="0.2">
      <c r="A82" s="126">
        <v>70</v>
      </c>
      <c r="B82" s="162" t="s">
        <v>66</v>
      </c>
      <c r="C82" s="162"/>
      <c r="D82" s="162" t="s">
        <v>160</v>
      </c>
      <c r="E82" s="162" t="s">
        <v>161</v>
      </c>
      <c r="F82" s="194">
        <v>8700</v>
      </c>
      <c r="G82" s="162" t="s">
        <v>69</v>
      </c>
    </row>
    <row r="83" spans="1:7" ht="45" customHeight="1" x14ac:dyDescent="0.2">
      <c r="A83" s="162">
        <v>71</v>
      </c>
      <c r="B83" s="162" t="s">
        <v>66</v>
      </c>
      <c r="C83" s="162"/>
      <c r="D83" s="162" t="s">
        <v>93</v>
      </c>
      <c r="E83" s="162" t="s">
        <v>162</v>
      </c>
      <c r="F83" s="194">
        <v>8700</v>
      </c>
      <c r="G83" s="162" t="s">
        <v>69</v>
      </c>
    </row>
    <row r="84" spans="1:7" ht="45" customHeight="1" x14ac:dyDescent="0.2">
      <c r="A84" s="126">
        <v>72</v>
      </c>
      <c r="B84" s="162"/>
      <c r="C84" s="162" t="s">
        <v>66</v>
      </c>
      <c r="D84" s="162" t="s">
        <v>81</v>
      </c>
      <c r="E84" s="162" t="s">
        <v>163</v>
      </c>
      <c r="F84" s="194">
        <v>8700</v>
      </c>
      <c r="G84" s="162" t="s">
        <v>69</v>
      </c>
    </row>
    <row r="85" spans="1:7" ht="45" customHeight="1" x14ac:dyDescent="0.2">
      <c r="A85" s="162">
        <v>73</v>
      </c>
      <c r="B85" s="162"/>
      <c r="C85" s="162" t="s">
        <v>66</v>
      </c>
      <c r="D85" s="162" t="s">
        <v>77</v>
      </c>
      <c r="E85" s="162" t="s">
        <v>164</v>
      </c>
      <c r="F85" s="194">
        <v>8700</v>
      </c>
      <c r="G85" s="162" t="s">
        <v>69</v>
      </c>
    </row>
    <row r="86" spans="1:7" ht="45" customHeight="1" x14ac:dyDescent="0.2">
      <c r="A86" s="126">
        <v>74</v>
      </c>
      <c r="B86" s="162" t="s">
        <v>66</v>
      </c>
      <c r="C86" s="162"/>
      <c r="D86" s="162" t="s">
        <v>79</v>
      </c>
      <c r="E86" s="162" t="s">
        <v>165</v>
      </c>
      <c r="F86" s="194">
        <v>8700</v>
      </c>
      <c r="G86" s="162" t="s">
        <v>69</v>
      </c>
    </row>
    <row r="87" spans="1:7" ht="45" customHeight="1" x14ac:dyDescent="0.2">
      <c r="A87" s="162">
        <v>75</v>
      </c>
      <c r="B87" s="162" t="s">
        <v>66</v>
      </c>
      <c r="C87" s="162"/>
      <c r="D87" s="162" t="s">
        <v>121</v>
      </c>
      <c r="E87" s="162" t="s">
        <v>166</v>
      </c>
      <c r="F87" s="194">
        <v>8700</v>
      </c>
      <c r="G87" s="162" t="s">
        <v>69</v>
      </c>
    </row>
    <row r="88" spans="1:7" ht="45" customHeight="1" x14ac:dyDescent="0.2">
      <c r="A88" s="126">
        <v>76</v>
      </c>
      <c r="B88" s="162" t="s">
        <v>66</v>
      </c>
      <c r="C88" s="162"/>
      <c r="D88" s="162" t="s">
        <v>167</v>
      </c>
      <c r="E88" s="162"/>
      <c r="F88" s="194">
        <v>8700</v>
      </c>
      <c r="G88" s="162" t="s">
        <v>69</v>
      </c>
    </row>
    <row r="89" spans="1:7" ht="45" customHeight="1" x14ac:dyDescent="0.2">
      <c r="A89" s="162">
        <v>77</v>
      </c>
      <c r="B89" s="162" t="s">
        <v>66</v>
      </c>
      <c r="C89" s="162"/>
      <c r="D89" s="162" t="s">
        <v>83</v>
      </c>
      <c r="E89" s="162" t="s">
        <v>141</v>
      </c>
      <c r="F89" s="194">
        <v>8700</v>
      </c>
      <c r="G89" s="162" t="s">
        <v>69</v>
      </c>
    </row>
    <row r="90" spans="1:7" ht="45" customHeight="1" x14ac:dyDescent="0.2">
      <c r="A90" s="126">
        <v>78</v>
      </c>
      <c r="B90" s="162"/>
      <c r="C90" s="162" t="s">
        <v>66</v>
      </c>
      <c r="D90" s="162" t="s">
        <v>168</v>
      </c>
      <c r="E90" s="162" t="s">
        <v>169</v>
      </c>
      <c r="F90" s="194">
        <v>8700</v>
      </c>
      <c r="G90" s="162" t="s">
        <v>69</v>
      </c>
    </row>
    <row r="91" spans="1:7" ht="45" customHeight="1" x14ac:dyDescent="0.2">
      <c r="A91" s="162">
        <v>79</v>
      </c>
      <c r="B91" s="162" t="s">
        <v>66</v>
      </c>
      <c r="C91" s="162"/>
      <c r="D91" s="162" t="s">
        <v>67</v>
      </c>
      <c r="E91" s="162" t="s">
        <v>68</v>
      </c>
      <c r="F91" s="194">
        <v>8700</v>
      </c>
      <c r="G91" s="162" t="s">
        <v>69</v>
      </c>
    </row>
    <row r="92" spans="1:7" ht="45" customHeight="1" x14ac:dyDescent="0.2">
      <c r="A92" s="126">
        <v>80</v>
      </c>
      <c r="B92" s="162"/>
      <c r="C92" s="162" t="s">
        <v>66</v>
      </c>
      <c r="D92" s="162" t="s">
        <v>170</v>
      </c>
      <c r="E92" s="162"/>
      <c r="F92" s="194">
        <v>8700</v>
      </c>
      <c r="G92" s="162" t="s">
        <v>69</v>
      </c>
    </row>
    <row r="93" spans="1:7" ht="45" customHeight="1" x14ac:dyDescent="0.2">
      <c r="A93" s="162">
        <v>81</v>
      </c>
      <c r="B93" s="162"/>
      <c r="C93" s="162" t="s">
        <v>66</v>
      </c>
      <c r="D93" s="162" t="s">
        <v>81</v>
      </c>
      <c r="E93" s="162" t="s">
        <v>171</v>
      </c>
      <c r="F93" s="194">
        <v>8700</v>
      </c>
      <c r="G93" s="162" t="s">
        <v>69</v>
      </c>
    </row>
    <row r="94" spans="1:7" ht="45" customHeight="1" x14ac:dyDescent="0.2">
      <c r="A94" s="126">
        <v>82</v>
      </c>
      <c r="B94" s="162"/>
      <c r="C94" s="162" t="s">
        <v>66</v>
      </c>
      <c r="D94" s="162" t="s">
        <v>140</v>
      </c>
      <c r="E94" s="162" t="s">
        <v>172</v>
      </c>
      <c r="F94" s="194">
        <v>8700</v>
      </c>
      <c r="G94" s="162" t="s">
        <v>69</v>
      </c>
    </row>
    <row r="95" spans="1:7" ht="45" customHeight="1" x14ac:dyDescent="0.2">
      <c r="A95" s="162">
        <v>83</v>
      </c>
      <c r="B95" s="162" t="s">
        <v>66</v>
      </c>
      <c r="C95" s="162"/>
      <c r="D95" s="162" t="s">
        <v>173</v>
      </c>
      <c r="E95" s="162" t="s">
        <v>174</v>
      </c>
      <c r="F95" s="194">
        <v>8700</v>
      </c>
      <c r="G95" s="162" t="s">
        <v>69</v>
      </c>
    </row>
    <row r="96" spans="1:7" ht="45" customHeight="1" x14ac:dyDescent="0.2">
      <c r="A96" s="126">
        <v>84</v>
      </c>
      <c r="B96" s="162" t="s">
        <v>66</v>
      </c>
      <c r="C96" s="162"/>
      <c r="D96" s="162" t="s">
        <v>175</v>
      </c>
      <c r="E96" s="162" t="s">
        <v>176</v>
      </c>
      <c r="F96" s="194">
        <v>8700</v>
      </c>
      <c r="G96" s="162" t="s">
        <v>69</v>
      </c>
    </row>
    <row r="97" spans="1:7" ht="45" customHeight="1" x14ac:dyDescent="0.2">
      <c r="A97" s="162">
        <v>85</v>
      </c>
      <c r="B97" s="162" t="s">
        <v>66</v>
      </c>
      <c r="C97" s="162"/>
      <c r="D97" s="162" t="s">
        <v>159</v>
      </c>
      <c r="E97" s="162" t="s">
        <v>177</v>
      </c>
      <c r="F97" s="194">
        <v>8700</v>
      </c>
      <c r="G97" s="162" t="s">
        <v>69</v>
      </c>
    </row>
    <row r="98" spans="1:7" ht="45" customHeight="1" x14ac:dyDescent="0.2">
      <c r="A98" s="126">
        <v>86</v>
      </c>
      <c r="B98" s="195">
        <f>COUNTA(B13:B97)</f>
        <v>51</v>
      </c>
      <c r="C98" s="195">
        <f>COUNTA(C13:C97)</f>
        <v>34</v>
      </c>
      <c r="D98" s="195"/>
      <c r="E98" s="195"/>
      <c r="F98" s="196">
        <f>SUM(F13:F97)</f>
        <v>739500</v>
      </c>
      <c r="G98" s="162" t="s">
        <v>69</v>
      </c>
    </row>
  </sheetData>
  <sheetProtection password="C923" sheet="1" objects="1" scenarios="1"/>
  <mergeCells count="8">
    <mergeCell ref="A6:B6"/>
    <mergeCell ref="D4:F4"/>
    <mergeCell ref="D2:F2"/>
    <mergeCell ref="C6:G6"/>
    <mergeCell ref="E10:F10"/>
    <mergeCell ref="D3:F3"/>
    <mergeCell ref="A8:B8"/>
    <mergeCell ref="C8:G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="80" zoomScaleNormal="80" workbookViewId="0">
      <selection activeCell="F10" sqref="F10"/>
    </sheetView>
  </sheetViews>
  <sheetFormatPr baseColWidth="10" defaultRowHeight="15" x14ac:dyDescent="0.25"/>
  <cols>
    <col min="1" max="1" width="14.140625" style="133" customWidth="1"/>
    <col min="2" max="2" width="8.140625" style="133" customWidth="1"/>
    <col min="3" max="3" width="6.28515625" style="133" customWidth="1"/>
    <col min="4" max="4" width="8.42578125" style="133" customWidth="1"/>
    <col min="5" max="5" width="12.5703125" style="133" customWidth="1"/>
    <col min="6" max="6" width="16.42578125" style="133" bestFit="1" customWidth="1"/>
    <col min="7" max="7" width="29.5703125" style="133" customWidth="1"/>
    <col min="8" max="8" width="16.7109375" style="133" customWidth="1"/>
    <col min="9" max="9" width="35.5703125" style="133" customWidth="1"/>
    <col min="10" max="16384" width="11.42578125" style="133"/>
  </cols>
  <sheetData>
    <row r="1" spans="1:9" ht="45.75" customHeight="1" x14ac:dyDescent="0.25">
      <c r="H1" s="209"/>
      <c r="I1" s="209"/>
    </row>
    <row r="2" spans="1:9" ht="39.75" customHeight="1" x14ac:dyDescent="0.3">
      <c r="D2" s="279" t="s">
        <v>178</v>
      </c>
      <c r="E2" s="279"/>
      <c r="F2" s="279"/>
      <c r="G2" s="279"/>
      <c r="H2" s="279"/>
      <c r="I2" s="209"/>
    </row>
    <row r="3" spans="1:9" ht="29.25" customHeight="1" x14ac:dyDescent="0.25">
      <c r="D3" s="210" t="s">
        <v>9</v>
      </c>
      <c r="E3" s="210"/>
      <c r="F3" s="210"/>
      <c r="H3" s="209"/>
      <c r="I3" s="209"/>
    </row>
    <row r="4" spans="1:9" ht="39.75" customHeight="1" x14ac:dyDescent="0.25">
      <c r="D4" s="290" t="s">
        <v>482</v>
      </c>
      <c r="E4" s="290"/>
      <c r="F4" s="290"/>
      <c r="G4" s="290"/>
      <c r="H4" s="290"/>
      <c r="I4" s="209"/>
    </row>
    <row r="5" spans="1:9" x14ac:dyDescent="0.25">
      <c r="D5" s="203"/>
      <c r="E5" s="203"/>
      <c r="F5" s="203"/>
      <c r="G5" s="203"/>
      <c r="H5" s="209"/>
      <c r="I5" s="209"/>
    </row>
    <row r="6" spans="1:9" ht="33" customHeight="1" x14ac:dyDescent="0.25">
      <c r="A6" s="274" t="s">
        <v>180</v>
      </c>
      <c r="B6" s="275"/>
      <c r="C6" s="280" t="s">
        <v>44</v>
      </c>
      <c r="D6" s="280"/>
      <c r="E6" s="280"/>
      <c r="F6" s="280"/>
      <c r="G6" s="280"/>
      <c r="H6" s="280"/>
      <c r="I6" s="280"/>
    </row>
    <row r="7" spans="1:9" ht="13.5" customHeight="1" x14ac:dyDescent="0.25">
      <c r="A7" s="216"/>
      <c r="B7" s="206"/>
      <c r="C7" s="206"/>
      <c r="D7" s="206"/>
      <c r="E7" s="206"/>
      <c r="F7" s="206"/>
      <c r="G7" s="206"/>
      <c r="H7" s="206"/>
      <c r="I7" s="206"/>
    </row>
    <row r="8" spans="1:9" ht="33" customHeight="1" x14ac:dyDescent="0.25">
      <c r="A8" s="289" t="s">
        <v>489</v>
      </c>
      <c r="B8" s="274"/>
      <c r="C8" s="286" t="s">
        <v>490</v>
      </c>
      <c r="D8" s="280"/>
      <c r="E8" s="280"/>
      <c r="F8" s="280"/>
      <c r="G8" s="280"/>
      <c r="H8" s="280"/>
      <c r="I8" s="280"/>
    </row>
    <row r="9" spans="1:9" x14ac:dyDescent="0.25">
      <c r="D9" s="134"/>
      <c r="E9" s="134"/>
      <c r="F9" s="134"/>
      <c r="G9" s="205"/>
      <c r="H9" s="209"/>
      <c r="I9" s="209"/>
    </row>
    <row r="10" spans="1:9" x14ac:dyDescent="0.25">
      <c r="A10" s="135" t="s">
        <v>179</v>
      </c>
      <c r="B10" s="128">
        <v>35</v>
      </c>
      <c r="G10" s="281" t="s">
        <v>181</v>
      </c>
      <c r="H10" s="282"/>
      <c r="I10" s="137">
        <v>41989</v>
      </c>
    </row>
    <row r="11" spans="1:9" x14ac:dyDescent="0.25">
      <c r="A11" s="209"/>
      <c r="B11" s="209"/>
      <c r="C11" s="209"/>
      <c r="D11" s="209"/>
      <c r="E11" s="209"/>
      <c r="F11" s="209"/>
      <c r="G11" s="209"/>
      <c r="H11" s="209"/>
      <c r="I11" s="209"/>
    </row>
    <row r="12" spans="1:9" ht="15" customHeight="1" x14ac:dyDescent="0.25">
      <c r="A12" s="287" t="s">
        <v>182</v>
      </c>
      <c r="B12" s="288" t="s">
        <v>183</v>
      </c>
      <c r="C12" s="288"/>
      <c r="D12" s="287" t="s">
        <v>184</v>
      </c>
      <c r="E12" s="288" t="s">
        <v>185</v>
      </c>
      <c r="F12" s="288"/>
      <c r="G12" s="287" t="s">
        <v>186</v>
      </c>
      <c r="H12" s="287" t="s">
        <v>187</v>
      </c>
      <c r="I12" s="291" t="s">
        <v>188</v>
      </c>
    </row>
    <row r="13" spans="1:9" x14ac:dyDescent="0.25">
      <c r="A13" s="287"/>
      <c r="B13" s="138" t="s">
        <v>189</v>
      </c>
      <c r="C13" s="138" t="s">
        <v>190</v>
      </c>
      <c r="D13" s="287"/>
      <c r="E13" s="138" t="s">
        <v>191</v>
      </c>
      <c r="F13" s="138" t="s">
        <v>192</v>
      </c>
      <c r="G13" s="287"/>
      <c r="H13" s="287"/>
      <c r="I13" s="291"/>
    </row>
    <row r="14" spans="1:9" ht="61.5" customHeight="1" x14ac:dyDescent="0.25">
      <c r="A14" s="128">
        <v>1</v>
      </c>
      <c r="B14" s="178"/>
      <c r="C14" s="178" t="s">
        <v>193</v>
      </c>
      <c r="D14" s="178">
        <v>60</v>
      </c>
      <c r="E14" s="178">
        <v>1</v>
      </c>
      <c r="F14" s="212" t="s">
        <v>481</v>
      </c>
      <c r="G14" s="153" t="s">
        <v>195</v>
      </c>
      <c r="H14" s="142">
        <v>3229.43</v>
      </c>
      <c r="I14" s="211" t="s">
        <v>480</v>
      </c>
    </row>
    <row r="15" spans="1:9" ht="61.5" customHeight="1" x14ac:dyDescent="0.25">
      <c r="A15" s="128">
        <v>2</v>
      </c>
      <c r="B15" s="178" t="s">
        <v>66</v>
      </c>
      <c r="C15" s="178"/>
      <c r="D15" s="178">
        <v>58</v>
      </c>
      <c r="E15" s="178">
        <v>10</v>
      </c>
      <c r="F15" s="179" t="s">
        <v>196</v>
      </c>
      <c r="G15" s="153" t="s">
        <v>197</v>
      </c>
      <c r="H15" s="142">
        <v>3229.43</v>
      </c>
      <c r="I15" s="211" t="s">
        <v>480</v>
      </c>
    </row>
    <row r="16" spans="1:9" ht="61.5" customHeight="1" x14ac:dyDescent="0.25">
      <c r="A16" s="128">
        <v>3</v>
      </c>
      <c r="B16" s="178" t="s">
        <v>193</v>
      </c>
      <c r="C16" s="178"/>
      <c r="D16" s="178">
        <v>91</v>
      </c>
      <c r="E16" s="178">
        <v>4</v>
      </c>
      <c r="F16" s="179" t="s">
        <v>198</v>
      </c>
      <c r="G16" s="153" t="s">
        <v>199</v>
      </c>
      <c r="H16" s="142">
        <v>3229.43</v>
      </c>
      <c r="I16" s="211" t="s">
        <v>480</v>
      </c>
    </row>
    <row r="17" spans="1:9" ht="61.5" customHeight="1" x14ac:dyDescent="0.25">
      <c r="A17" s="128">
        <v>4</v>
      </c>
      <c r="B17" s="178" t="s">
        <v>66</v>
      </c>
      <c r="C17" s="178"/>
      <c r="D17" s="178">
        <v>79</v>
      </c>
      <c r="E17" s="178">
        <v>3</v>
      </c>
      <c r="F17" s="179" t="s">
        <v>200</v>
      </c>
      <c r="G17" s="153" t="s">
        <v>201</v>
      </c>
      <c r="H17" s="142">
        <v>3229.43</v>
      </c>
      <c r="I17" s="211" t="s">
        <v>480</v>
      </c>
    </row>
    <row r="18" spans="1:9" ht="61.5" customHeight="1" x14ac:dyDescent="0.25">
      <c r="A18" s="128">
        <v>5</v>
      </c>
      <c r="B18" s="178" t="s">
        <v>193</v>
      </c>
      <c r="C18" s="178"/>
      <c r="D18" s="178">
        <v>90</v>
      </c>
      <c r="E18" s="178">
        <v>11</v>
      </c>
      <c r="F18" s="179" t="s">
        <v>202</v>
      </c>
      <c r="G18" s="153" t="s">
        <v>203</v>
      </c>
      <c r="H18" s="142">
        <v>3229.43</v>
      </c>
      <c r="I18" s="211" t="s">
        <v>480</v>
      </c>
    </row>
    <row r="19" spans="1:9" ht="61.5" customHeight="1" x14ac:dyDescent="0.25">
      <c r="A19" s="128">
        <v>6</v>
      </c>
      <c r="B19" s="178" t="s">
        <v>193</v>
      </c>
      <c r="C19" s="178"/>
      <c r="D19" s="178">
        <v>89</v>
      </c>
      <c r="E19" s="178">
        <v>2</v>
      </c>
      <c r="F19" s="179" t="s">
        <v>77</v>
      </c>
      <c r="G19" s="153" t="s">
        <v>204</v>
      </c>
      <c r="H19" s="142">
        <v>3229.43</v>
      </c>
      <c r="I19" s="211" t="s">
        <v>480</v>
      </c>
    </row>
    <row r="20" spans="1:9" ht="61.5" customHeight="1" x14ac:dyDescent="0.25">
      <c r="A20" s="128">
        <v>7</v>
      </c>
      <c r="B20" s="178"/>
      <c r="C20" s="178" t="s">
        <v>66</v>
      </c>
      <c r="D20" s="178">
        <v>86</v>
      </c>
      <c r="E20" s="178">
        <v>3</v>
      </c>
      <c r="F20" s="179" t="s">
        <v>205</v>
      </c>
      <c r="G20" s="153" t="s">
        <v>206</v>
      </c>
      <c r="H20" s="142">
        <v>3229.43</v>
      </c>
      <c r="I20" s="211" t="s">
        <v>480</v>
      </c>
    </row>
    <row r="21" spans="1:9" ht="61.5" customHeight="1" x14ac:dyDescent="0.25">
      <c r="A21" s="128">
        <v>8</v>
      </c>
      <c r="B21" s="178" t="s">
        <v>66</v>
      </c>
      <c r="C21" s="178"/>
      <c r="D21" s="178">
        <v>67</v>
      </c>
      <c r="E21" s="178">
        <v>2</v>
      </c>
      <c r="F21" s="179" t="s">
        <v>114</v>
      </c>
      <c r="G21" s="153" t="s">
        <v>207</v>
      </c>
      <c r="H21" s="142">
        <v>3229.43</v>
      </c>
      <c r="I21" s="211" t="s">
        <v>480</v>
      </c>
    </row>
    <row r="22" spans="1:9" ht="61.5" customHeight="1" x14ac:dyDescent="0.25">
      <c r="A22" s="128">
        <v>9</v>
      </c>
      <c r="B22" s="178" t="s">
        <v>66</v>
      </c>
      <c r="C22" s="178"/>
      <c r="D22" s="178">
        <v>76</v>
      </c>
      <c r="E22" s="178">
        <v>1</v>
      </c>
      <c r="F22" s="179" t="s">
        <v>208</v>
      </c>
      <c r="G22" s="153" t="s">
        <v>209</v>
      </c>
      <c r="H22" s="142">
        <v>3229.43</v>
      </c>
      <c r="I22" s="211" t="s">
        <v>480</v>
      </c>
    </row>
    <row r="23" spans="1:9" ht="61.5" customHeight="1" x14ac:dyDescent="0.25">
      <c r="A23" s="128">
        <v>10</v>
      </c>
      <c r="B23" s="178" t="s">
        <v>193</v>
      </c>
      <c r="C23" s="178"/>
      <c r="D23" s="178">
        <v>63</v>
      </c>
      <c r="E23" s="178">
        <v>6</v>
      </c>
      <c r="F23" s="179" t="s">
        <v>210</v>
      </c>
      <c r="G23" s="153" t="s">
        <v>211</v>
      </c>
      <c r="H23" s="142">
        <v>3229.43</v>
      </c>
      <c r="I23" s="211" t="s">
        <v>480</v>
      </c>
    </row>
    <row r="24" spans="1:9" ht="61.5" customHeight="1" x14ac:dyDescent="0.25">
      <c r="A24" s="128">
        <v>11</v>
      </c>
      <c r="B24" s="178"/>
      <c r="C24" s="178" t="s">
        <v>66</v>
      </c>
      <c r="D24" s="178">
        <v>89</v>
      </c>
      <c r="E24" s="178">
        <v>7</v>
      </c>
      <c r="F24" s="179" t="s">
        <v>212</v>
      </c>
      <c r="G24" s="153" t="s">
        <v>213</v>
      </c>
      <c r="H24" s="142">
        <v>3229.43</v>
      </c>
      <c r="I24" s="211" t="s">
        <v>480</v>
      </c>
    </row>
    <row r="25" spans="1:9" ht="61.5" customHeight="1" x14ac:dyDescent="0.25">
      <c r="A25" s="128">
        <v>12</v>
      </c>
      <c r="B25" s="178"/>
      <c r="C25" s="178" t="s">
        <v>66</v>
      </c>
      <c r="D25" s="178">
        <v>79</v>
      </c>
      <c r="E25" s="178">
        <v>3</v>
      </c>
      <c r="F25" s="179" t="s">
        <v>214</v>
      </c>
      <c r="G25" s="153" t="s">
        <v>215</v>
      </c>
      <c r="H25" s="142">
        <v>3229.43</v>
      </c>
      <c r="I25" s="211" t="s">
        <v>480</v>
      </c>
    </row>
    <row r="26" spans="1:9" ht="61.5" customHeight="1" x14ac:dyDescent="0.25">
      <c r="A26" s="128">
        <v>13</v>
      </c>
      <c r="B26" s="178" t="s">
        <v>66</v>
      </c>
      <c r="C26" s="178"/>
      <c r="D26" s="178">
        <v>55</v>
      </c>
      <c r="E26" s="178">
        <v>12</v>
      </c>
      <c r="F26" s="179" t="s">
        <v>216</v>
      </c>
      <c r="G26" s="153" t="s">
        <v>217</v>
      </c>
      <c r="H26" s="142">
        <v>3229.43</v>
      </c>
      <c r="I26" s="211" t="s">
        <v>480</v>
      </c>
    </row>
    <row r="27" spans="1:9" ht="61.5" customHeight="1" x14ac:dyDescent="0.25">
      <c r="A27" s="128">
        <v>14</v>
      </c>
      <c r="B27" s="178"/>
      <c r="C27" s="178" t="s">
        <v>193</v>
      </c>
      <c r="D27" s="178">
        <v>62</v>
      </c>
      <c r="E27" s="178">
        <v>12</v>
      </c>
      <c r="F27" s="179" t="s">
        <v>121</v>
      </c>
      <c r="G27" s="153" t="s">
        <v>218</v>
      </c>
      <c r="H27" s="142">
        <v>3229.43</v>
      </c>
      <c r="I27" s="211" t="s">
        <v>480</v>
      </c>
    </row>
    <row r="28" spans="1:9" ht="61.5" customHeight="1" x14ac:dyDescent="0.25">
      <c r="A28" s="128">
        <v>15</v>
      </c>
      <c r="B28" s="178" t="s">
        <v>66</v>
      </c>
      <c r="C28" s="178"/>
      <c r="D28" s="178">
        <v>84</v>
      </c>
      <c r="E28" s="178">
        <v>7</v>
      </c>
      <c r="F28" s="179" t="s">
        <v>219</v>
      </c>
      <c r="G28" s="153" t="s">
        <v>220</v>
      </c>
      <c r="H28" s="142">
        <v>3229.43</v>
      </c>
      <c r="I28" s="211" t="s">
        <v>480</v>
      </c>
    </row>
    <row r="29" spans="1:9" ht="61.5" customHeight="1" x14ac:dyDescent="0.25">
      <c r="A29" s="128">
        <v>16</v>
      </c>
      <c r="B29" s="178"/>
      <c r="C29" s="178" t="s">
        <v>193</v>
      </c>
      <c r="D29" s="178">
        <v>52</v>
      </c>
      <c r="E29" s="178">
        <v>12</v>
      </c>
      <c r="F29" s="179" t="s">
        <v>121</v>
      </c>
      <c r="G29" s="153" t="s">
        <v>221</v>
      </c>
      <c r="H29" s="142">
        <v>3229.43</v>
      </c>
      <c r="I29" s="211" t="s">
        <v>480</v>
      </c>
    </row>
    <row r="30" spans="1:9" ht="61.5" customHeight="1" x14ac:dyDescent="0.25">
      <c r="A30" s="128">
        <v>17</v>
      </c>
      <c r="B30" s="178"/>
      <c r="C30" s="178" t="s">
        <v>193</v>
      </c>
      <c r="D30" s="178">
        <v>77</v>
      </c>
      <c r="E30" s="178">
        <v>5</v>
      </c>
      <c r="F30" s="179" t="s">
        <v>222</v>
      </c>
      <c r="G30" s="153" t="s">
        <v>223</v>
      </c>
      <c r="H30" s="142">
        <v>3229.43</v>
      </c>
      <c r="I30" s="211" t="s">
        <v>480</v>
      </c>
    </row>
    <row r="31" spans="1:9" ht="61.5" customHeight="1" x14ac:dyDescent="0.25">
      <c r="A31" s="128">
        <v>18</v>
      </c>
      <c r="B31" s="178"/>
      <c r="C31" s="178" t="s">
        <v>66</v>
      </c>
      <c r="D31" s="178">
        <v>26</v>
      </c>
      <c r="E31" s="178">
        <v>6</v>
      </c>
      <c r="F31" s="179" t="s">
        <v>224</v>
      </c>
      <c r="G31" s="153" t="s">
        <v>225</v>
      </c>
      <c r="H31" s="142">
        <v>3229.43</v>
      </c>
      <c r="I31" s="211" t="s">
        <v>480</v>
      </c>
    </row>
    <row r="32" spans="1:9" ht="61.5" customHeight="1" x14ac:dyDescent="0.25">
      <c r="A32" s="128">
        <v>19</v>
      </c>
      <c r="B32" s="178" t="s">
        <v>66</v>
      </c>
      <c r="C32" s="178"/>
      <c r="D32" s="178">
        <v>83</v>
      </c>
      <c r="E32" s="178">
        <v>8</v>
      </c>
      <c r="F32" s="179" t="s">
        <v>75</v>
      </c>
      <c r="G32" s="153" t="s">
        <v>226</v>
      </c>
      <c r="H32" s="142">
        <v>3229.43</v>
      </c>
      <c r="I32" s="211" t="s">
        <v>480</v>
      </c>
    </row>
    <row r="33" spans="1:9" ht="61.5" customHeight="1" x14ac:dyDescent="0.25">
      <c r="A33" s="128">
        <v>20</v>
      </c>
      <c r="B33" s="178" t="s">
        <v>66</v>
      </c>
      <c r="C33" s="178"/>
      <c r="D33" s="178">
        <v>74</v>
      </c>
      <c r="E33" s="178">
        <v>1</v>
      </c>
      <c r="F33" s="179" t="s">
        <v>227</v>
      </c>
      <c r="G33" s="153" t="s">
        <v>137</v>
      </c>
      <c r="H33" s="142">
        <v>3229.43</v>
      </c>
      <c r="I33" s="211" t="s">
        <v>480</v>
      </c>
    </row>
    <row r="34" spans="1:9" ht="61.5" customHeight="1" x14ac:dyDescent="0.25">
      <c r="A34" s="128">
        <v>21</v>
      </c>
      <c r="B34" s="178"/>
      <c r="C34" s="178" t="s">
        <v>66</v>
      </c>
      <c r="D34" s="178">
        <v>25</v>
      </c>
      <c r="E34" s="178">
        <v>3</v>
      </c>
      <c r="F34" s="179" t="s">
        <v>228</v>
      </c>
      <c r="G34" s="153" t="s">
        <v>229</v>
      </c>
      <c r="H34" s="142">
        <v>3229.43</v>
      </c>
      <c r="I34" s="211" t="s">
        <v>480</v>
      </c>
    </row>
    <row r="35" spans="1:9" ht="61.5" customHeight="1" x14ac:dyDescent="0.25">
      <c r="A35" s="128">
        <v>22</v>
      </c>
      <c r="B35" s="178"/>
      <c r="C35" s="178" t="s">
        <v>66</v>
      </c>
      <c r="D35" s="178">
        <v>83</v>
      </c>
      <c r="E35" s="178">
        <v>1</v>
      </c>
      <c r="F35" s="179" t="s">
        <v>227</v>
      </c>
      <c r="G35" s="153" t="s">
        <v>137</v>
      </c>
      <c r="H35" s="142">
        <v>3229.43</v>
      </c>
      <c r="I35" s="211" t="s">
        <v>480</v>
      </c>
    </row>
    <row r="36" spans="1:9" ht="61.5" customHeight="1" x14ac:dyDescent="0.25">
      <c r="A36" s="128">
        <v>23</v>
      </c>
      <c r="B36" s="178"/>
      <c r="C36" s="178" t="s">
        <v>66</v>
      </c>
      <c r="D36" s="178">
        <v>85</v>
      </c>
      <c r="E36" s="178">
        <v>5</v>
      </c>
      <c r="F36" s="179" t="s">
        <v>230</v>
      </c>
      <c r="G36" s="153" t="s">
        <v>231</v>
      </c>
      <c r="H36" s="142">
        <v>3229.43</v>
      </c>
      <c r="I36" s="211" t="s">
        <v>480</v>
      </c>
    </row>
    <row r="37" spans="1:9" ht="61.5" customHeight="1" x14ac:dyDescent="0.25">
      <c r="A37" s="128">
        <v>24</v>
      </c>
      <c r="B37" s="178"/>
      <c r="C37" s="178" t="s">
        <v>193</v>
      </c>
      <c r="D37" s="178">
        <v>84</v>
      </c>
      <c r="E37" s="178">
        <v>7</v>
      </c>
      <c r="F37" s="179" t="s">
        <v>232</v>
      </c>
      <c r="G37" s="153" t="s">
        <v>233</v>
      </c>
      <c r="H37" s="142">
        <v>3229.43</v>
      </c>
      <c r="I37" s="211" t="s">
        <v>480</v>
      </c>
    </row>
    <row r="38" spans="1:9" ht="61.5" customHeight="1" x14ac:dyDescent="0.25">
      <c r="A38" s="128">
        <v>25</v>
      </c>
      <c r="B38" s="178"/>
      <c r="C38" s="178" t="s">
        <v>193</v>
      </c>
      <c r="D38" s="178">
        <v>86</v>
      </c>
      <c r="E38" s="178">
        <v>5</v>
      </c>
      <c r="F38" s="179" t="s">
        <v>222</v>
      </c>
      <c r="G38" s="153" t="s">
        <v>234</v>
      </c>
      <c r="H38" s="142">
        <v>3229.43</v>
      </c>
      <c r="I38" s="211" t="s">
        <v>480</v>
      </c>
    </row>
    <row r="39" spans="1:9" ht="61.5" customHeight="1" x14ac:dyDescent="0.25">
      <c r="A39" s="128">
        <v>26</v>
      </c>
      <c r="B39" s="178" t="s">
        <v>66</v>
      </c>
      <c r="C39" s="178"/>
      <c r="D39" s="178">
        <v>38</v>
      </c>
      <c r="E39" s="178">
        <v>3</v>
      </c>
      <c r="F39" s="179" t="s">
        <v>235</v>
      </c>
      <c r="G39" s="153" t="s">
        <v>211</v>
      </c>
      <c r="H39" s="142">
        <v>3229.43</v>
      </c>
      <c r="I39" s="211" t="s">
        <v>480</v>
      </c>
    </row>
    <row r="40" spans="1:9" ht="61.5" customHeight="1" x14ac:dyDescent="0.25">
      <c r="A40" s="128">
        <v>27</v>
      </c>
      <c r="B40" s="178" t="s">
        <v>193</v>
      </c>
      <c r="C40" s="178"/>
      <c r="D40" s="178">
        <v>69</v>
      </c>
      <c r="E40" s="178">
        <v>12</v>
      </c>
      <c r="F40" s="179" t="s">
        <v>216</v>
      </c>
      <c r="G40" s="153" t="s">
        <v>236</v>
      </c>
      <c r="H40" s="142">
        <v>3229.43</v>
      </c>
      <c r="I40" s="211" t="s">
        <v>480</v>
      </c>
    </row>
    <row r="41" spans="1:9" ht="61.5" customHeight="1" x14ac:dyDescent="0.25">
      <c r="A41" s="128">
        <v>28</v>
      </c>
      <c r="B41" s="178" t="s">
        <v>193</v>
      </c>
      <c r="C41" s="178"/>
      <c r="D41" s="178">
        <v>47</v>
      </c>
      <c r="E41" s="178">
        <v>12</v>
      </c>
      <c r="F41" s="179" t="s">
        <v>237</v>
      </c>
      <c r="G41" s="153" t="s">
        <v>238</v>
      </c>
      <c r="H41" s="142">
        <v>3229.43</v>
      </c>
      <c r="I41" s="211" t="s">
        <v>480</v>
      </c>
    </row>
    <row r="42" spans="1:9" ht="61.5" customHeight="1" x14ac:dyDescent="0.25">
      <c r="A42" s="128">
        <v>29</v>
      </c>
      <c r="B42" s="178"/>
      <c r="C42" s="178" t="s">
        <v>193</v>
      </c>
      <c r="D42" s="178">
        <v>69</v>
      </c>
      <c r="E42" s="178">
        <v>1</v>
      </c>
      <c r="F42" s="179" t="s">
        <v>194</v>
      </c>
      <c r="G42" s="153" t="s">
        <v>239</v>
      </c>
      <c r="H42" s="142">
        <v>3229.43</v>
      </c>
      <c r="I42" s="211" t="s">
        <v>480</v>
      </c>
    </row>
    <row r="43" spans="1:9" ht="61.5" customHeight="1" x14ac:dyDescent="0.25">
      <c r="A43" s="128">
        <v>30</v>
      </c>
      <c r="B43" s="178"/>
      <c r="C43" s="178" t="s">
        <v>193</v>
      </c>
      <c r="D43" s="178">
        <v>68</v>
      </c>
      <c r="E43" s="178">
        <v>5</v>
      </c>
      <c r="F43" s="179" t="s">
        <v>240</v>
      </c>
      <c r="G43" s="153" t="s">
        <v>241</v>
      </c>
      <c r="H43" s="142">
        <v>3229.43</v>
      </c>
      <c r="I43" s="211" t="s">
        <v>480</v>
      </c>
    </row>
    <row r="44" spans="1:9" ht="61.5" customHeight="1" x14ac:dyDescent="0.25">
      <c r="A44" s="128">
        <v>31</v>
      </c>
      <c r="B44" s="178"/>
      <c r="C44" s="178" t="s">
        <v>193</v>
      </c>
      <c r="D44" s="178">
        <v>77</v>
      </c>
      <c r="E44" s="178">
        <v>4</v>
      </c>
      <c r="F44" s="179" t="s">
        <v>175</v>
      </c>
      <c r="G44" s="153" t="s">
        <v>242</v>
      </c>
      <c r="H44" s="142">
        <v>3229.43</v>
      </c>
      <c r="I44" s="211" t="s">
        <v>480</v>
      </c>
    </row>
    <row r="45" spans="1:9" ht="61.5" customHeight="1" x14ac:dyDescent="0.25">
      <c r="A45" s="128">
        <v>32</v>
      </c>
      <c r="B45" s="178" t="s">
        <v>66</v>
      </c>
      <c r="C45" s="178"/>
      <c r="D45" s="178">
        <v>72</v>
      </c>
      <c r="E45" s="178">
        <v>4</v>
      </c>
      <c r="F45" s="179" t="s">
        <v>243</v>
      </c>
      <c r="G45" s="153" t="s">
        <v>244</v>
      </c>
      <c r="H45" s="142">
        <v>3229.43</v>
      </c>
      <c r="I45" s="211" t="s">
        <v>480</v>
      </c>
    </row>
    <row r="46" spans="1:9" ht="61.5" customHeight="1" x14ac:dyDescent="0.25">
      <c r="A46" s="128">
        <v>33</v>
      </c>
      <c r="B46" s="178"/>
      <c r="C46" s="178" t="s">
        <v>66</v>
      </c>
      <c r="D46" s="178">
        <v>63</v>
      </c>
      <c r="E46" s="178">
        <v>12</v>
      </c>
      <c r="F46" s="179" t="s">
        <v>246</v>
      </c>
      <c r="G46" s="153" t="s">
        <v>247</v>
      </c>
      <c r="H46" s="142">
        <v>3229.43</v>
      </c>
      <c r="I46" s="211" t="s">
        <v>480</v>
      </c>
    </row>
    <row r="47" spans="1:9" ht="61.5" customHeight="1" x14ac:dyDescent="0.25">
      <c r="A47" s="128">
        <v>34</v>
      </c>
      <c r="B47" s="178" t="s">
        <v>66</v>
      </c>
      <c r="C47" s="178"/>
      <c r="D47" s="178">
        <v>79</v>
      </c>
      <c r="E47" s="178">
        <v>11</v>
      </c>
      <c r="F47" s="179" t="s">
        <v>248</v>
      </c>
      <c r="G47" s="153" t="s">
        <v>249</v>
      </c>
      <c r="H47" s="142">
        <v>3229.43</v>
      </c>
      <c r="I47" s="211" t="s">
        <v>480</v>
      </c>
    </row>
    <row r="48" spans="1:9" ht="61.5" customHeight="1" x14ac:dyDescent="0.25">
      <c r="A48" s="128">
        <v>35</v>
      </c>
      <c r="B48" s="178"/>
      <c r="C48" s="178" t="s">
        <v>193</v>
      </c>
      <c r="D48" s="178">
        <v>57</v>
      </c>
      <c r="E48" s="178">
        <v>4</v>
      </c>
      <c r="F48" s="179" t="s">
        <v>73</v>
      </c>
      <c r="G48" s="153" t="s">
        <v>251</v>
      </c>
      <c r="H48" s="142">
        <v>3229.43</v>
      </c>
      <c r="I48" s="211" t="s">
        <v>480</v>
      </c>
    </row>
    <row r="49" spans="1:9" ht="61.5" customHeight="1" x14ac:dyDescent="0.25">
      <c r="A49" s="128">
        <v>36</v>
      </c>
      <c r="B49" s="178" t="s">
        <v>193</v>
      </c>
      <c r="C49" s="178"/>
      <c r="D49" s="178">
        <v>61</v>
      </c>
      <c r="E49" s="178">
        <v>4</v>
      </c>
      <c r="F49" s="179" t="s">
        <v>252</v>
      </c>
      <c r="G49" s="153" t="s">
        <v>253</v>
      </c>
      <c r="H49" s="142">
        <v>3229.43</v>
      </c>
      <c r="I49" s="211" t="s">
        <v>480</v>
      </c>
    </row>
    <row r="50" spans="1:9" ht="61.5" customHeight="1" x14ac:dyDescent="0.25">
      <c r="A50" s="128">
        <v>37</v>
      </c>
      <c r="B50" s="178" t="s">
        <v>193</v>
      </c>
      <c r="C50" s="178"/>
      <c r="D50" s="178">
        <v>86</v>
      </c>
      <c r="E50" s="178">
        <v>4</v>
      </c>
      <c r="F50" s="179" t="s">
        <v>142</v>
      </c>
      <c r="G50" s="153" t="s">
        <v>254</v>
      </c>
      <c r="H50" s="142">
        <v>3229.43</v>
      </c>
      <c r="I50" s="211" t="s">
        <v>480</v>
      </c>
    </row>
    <row r="51" spans="1:9" ht="61.5" customHeight="1" x14ac:dyDescent="0.25">
      <c r="A51" s="128">
        <v>38</v>
      </c>
      <c r="B51" s="178"/>
      <c r="C51" s="178" t="s">
        <v>193</v>
      </c>
      <c r="D51" s="178">
        <v>78</v>
      </c>
      <c r="E51" s="178">
        <v>4</v>
      </c>
      <c r="F51" s="179" t="s">
        <v>142</v>
      </c>
      <c r="G51" s="153" t="s">
        <v>255</v>
      </c>
      <c r="H51" s="142">
        <v>3229.43</v>
      </c>
      <c r="I51" s="211" t="s">
        <v>480</v>
      </c>
    </row>
    <row r="52" spans="1:9" ht="61.5" customHeight="1" x14ac:dyDescent="0.25">
      <c r="A52" s="128">
        <v>39</v>
      </c>
      <c r="B52" s="178"/>
      <c r="C52" s="178" t="s">
        <v>193</v>
      </c>
      <c r="D52" s="178">
        <v>91</v>
      </c>
      <c r="E52" s="178">
        <v>5</v>
      </c>
      <c r="F52" s="179" t="s">
        <v>256</v>
      </c>
      <c r="G52" s="153" t="s">
        <v>257</v>
      </c>
      <c r="H52" s="142">
        <v>3229.43</v>
      </c>
      <c r="I52" s="211" t="s">
        <v>480</v>
      </c>
    </row>
    <row r="53" spans="1:9" ht="78.75" customHeight="1" x14ac:dyDescent="0.25">
      <c r="A53" s="128">
        <v>40</v>
      </c>
      <c r="B53" s="178" t="s">
        <v>66</v>
      </c>
      <c r="C53" s="178"/>
      <c r="D53" s="178">
        <v>86</v>
      </c>
      <c r="E53" s="178">
        <v>6</v>
      </c>
      <c r="F53" s="179" t="s">
        <v>258</v>
      </c>
      <c r="G53" s="153" t="s">
        <v>259</v>
      </c>
      <c r="H53" s="142">
        <v>3229.43</v>
      </c>
      <c r="I53" s="211" t="s">
        <v>480</v>
      </c>
    </row>
    <row r="54" spans="1:9" x14ac:dyDescent="0.25">
      <c r="A54" s="138" t="s">
        <v>58</v>
      </c>
      <c r="B54" s="144">
        <f>COUNTA(B14:B53)</f>
        <v>20</v>
      </c>
      <c r="C54" s="144">
        <f>COUNTA(C14:C53)</f>
        <v>20</v>
      </c>
      <c r="D54" s="144"/>
      <c r="E54" s="144"/>
      <c r="F54" s="144"/>
      <c r="G54" s="144"/>
      <c r="H54" s="145">
        <f>SUM(H14:H53)</f>
        <v>129177.19999999987</v>
      </c>
      <c r="I54" s="146"/>
    </row>
  </sheetData>
  <sheetProtection password="C923" sheet="1" objects="1" scenarios="1"/>
  <mergeCells count="14">
    <mergeCell ref="G10:H10"/>
    <mergeCell ref="D2:H2"/>
    <mergeCell ref="D4:H4"/>
    <mergeCell ref="C6:I6"/>
    <mergeCell ref="G12:G13"/>
    <mergeCell ref="H12:H13"/>
    <mergeCell ref="I12:I13"/>
    <mergeCell ref="C8:I8"/>
    <mergeCell ref="A6:B6"/>
    <mergeCell ref="A12:A13"/>
    <mergeCell ref="B12:C12"/>
    <mergeCell ref="D12:D13"/>
    <mergeCell ref="E12:F12"/>
    <mergeCell ref="A8:B8"/>
  </mergeCells>
  <pageMargins left="0.70866141732283472" right="0.19685039370078741" top="0.74803149606299213" bottom="0.74803149606299213" header="0.31496062992125984" footer="0.31496062992125984"/>
  <pageSetup paperSize="5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11</vt:i4>
      </vt:variant>
    </vt:vector>
  </HeadingPairs>
  <TitlesOfParts>
    <vt:vector size="24" baseType="lpstr">
      <vt:lpstr> Anexo Recursos Materiales</vt:lpstr>
      <vt:lpstr>Anexo Recursos Materiales</vt:lpstr>
      <vt:lpstr>Concentrado</vt:lpstr>
      <vt:lpstr>Observaciones</vt:lpstr>
      <vt:lpstr>Desagrega x Mpios (JULIO)</vt:lpstr>
      <vt:lpstr>Desagrega x Mpios (JUNIO)</vt:lpstr>
      <vt:lpstr>Desagrega x Mpios (MAYO)</vt:lpstr>
      <vt:lpstr>Py 35 SILLAS R DPTIVA_100</vt:lpstr>
      <vt:lpstr>PY 35 AP FUNC SR 20" R33-40</vt:lpstr>
      <vt:lpstr>PY 35 AP FUNC SR18" R33_30</vt:lpstr>
      <vt:lpstr>PY 35 AP FUNC SR CONV 14 R33-30</vt:lpstr>
      <vt:lpstr>PY 35 AP FUNC SR PCI R33-30</vt:lpstr>
      <vt:lpstr>APOY FUNC B BCO R33 2014-89</vt:lpstr>
      <vt:lpstr>' Anexo Recursos Materiales'!Área_de_impresión</vt:lpstr>
      <vt:lpstr>Concentrado!Área_de_impresión</vt:lpstr>
      <vt:lpstr>'Desagrega x Mpios (JULIO)'!Área_de_impresión</vt:lpstr>
      <vt:lpstr>'Desagrega x Mpios (JUNIO)'!Área_de_impresión</vt:lpstr>
      <vt:lpstr>'Desagrega x Mpios (MAYO)'!Área_de_impresión</vt:lpstr>
      <vt:lpstr>' Anexo Recursos Materiales'!Títulos_a_imprimir</vt:lpstr>
      <vt:lpstr>'APOY FUNC B BCO R33 2014-89'!Títulos_a_imprimir</vt:lpstr>
      <vt:lpstr>Concentrado!Títulos_a_imprimir</vt:lpstr>
      <vt:lpstr>'Desagrega x Mpios (JULIO)'!Títulos_a_imprimir</vt:lpstr>
      <vt:lpstr>'Desagrega x Mpios (JUNIO)'!Títulos_a_imprimir</vt:lpstr>
      <vt:lpstr>'Desagrega x Mpios (MAYO)'!Títulos_a_imprimir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Siordia Quiñones Maria Cristina</dc:creator>
  <cp:lastModifiedBy>Castellanos Díaz Carlos Hugo</cp:lastModifiedBy>
  <cp:lastPrinted>2014-06-10T14:56:14Z</cp:lastPrinted>
  <dcterms:created xsi:type="dcterms:W3CDTF">2014-02-10T17:02:56Z</dcterms:created>
  <dcterms:modified xsi:type="dcterms:W3CDTF">2015-03-10T17:25:00Z</dcterms:modified>
</cp:coreProperties>
</file>